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6" documentId="11_B7CB63FED22943330F7F52B615A10B5C65AAD7BC" xr6:coauthVersionLast="47" xr6:coauthVersionMax="47" xr10:uidLastSave="{0A05ECBE-5CD8-4932-9574-BC06A482E842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7" i="1" l="1"/>
  <c r="I516" i="1"/>
  <c r="I515" i="1"/>
  <c r="I514" i="1"/>
  <c r="I513" i="1"/>
  <c r="I494" i="1"/>
  <c r="I487" i="1"/>
  <c r="I480" i="1"/>
  <c r="I473" i="1"/>
  <c r="I466" i="1"/>
  <c r="I447" i="1"/>
  <c r="I446" i="1"/>
  <c r="I445" i="1"/>
  <c r="I444" i="1"/>
  <c r="I44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497" i="1"/>
  <c r="I496" i="1"/>
  <c r="I495" i="1"/>
  <c r="I490" i="1"/>
  <c r="I489" i="1"/>
  <c r="I488" i="1"/>
  <c r="I483" i="1"/>
  <c r="I482" i="1"/>
  <c r="I481" i="1"/>
  <c r="I476" i="1"/>
  <c r="I475" i="1"/>
  <c r="I474" i="1"/>
  <c r="I469" i="1"/>
  <c r="I468" i="1"/>
  <c r="I467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<sst xmlns="http://schemas.openxmlformats.org/spreadsheetml/2006/main" count="7338" uniqueCount="1293">
  <si>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</si>
  <si>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</si>
  <si>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</si>
  <si>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</si>
  <si>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</si>
  <si>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</si>
  <si>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</si>
  <si>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</si>
  <si>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</si>
  <si>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</si>
  <si>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</si>
  <si>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</si>
  <si>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</si>
  <si>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</si>
  <si>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</si>
  <si>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</si>
  <si>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</si>
  <si>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</si>
  <si>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</si>
  <si>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</si>
  <si>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</si>
  <si>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</si>
  <si>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</si>
  <si>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</si>
  <si>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</si>
  <si>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</si>
  <si>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</si>
  <si>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</si>
  <si>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</si>
  <si>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</si>
  <si>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</si>
  <si>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</si>
  <si>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</si>
  <si>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</si>
  <si>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</si>
  <si>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</si>
  <si>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</si>
  <si>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</si>
  <si>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</si>
  <si>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</si>
  <si>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</si>
  <si>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</si>
  <si>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</si>
  <si>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</si>
  <si>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</si>
  <si>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</si>
  <si>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</si>
  <si>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</si>
  <si>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</si>
  <si>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</si>
  <si>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</si>
  <si>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</si>
  <si>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</si>
  <si>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</si>
  <si>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</si>
  <si>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</si>
  <si>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</si>
  <si>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</si>
  <si>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</si>
  <si>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</si>
  <si>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</si>
  <si>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</si>
  <si>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</si>
  <si>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</si>
  <si>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</si>
  <si>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</si>
  <si>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</si>
  <si>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</si>
  <si>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</si>
  <si>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</si>
  <si>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</si>
  <si>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</si>
  <si>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</si>
  <si>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</si>
  <si>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</si>
  <si>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</si>
  <si>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</si>
  <si>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</si>
  <si>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</si>
  <si>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</si>
  <si>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</si>
  <si>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</si>
  <si>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</si>
  <si>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</si>
  <si>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</si>
  <si>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</si>
  <si>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</si>
  <si>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</si>
  <si>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</si>
  <si>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</si>
  <si>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</si>
  <si>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</si>
  <si>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</si>
  <si>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</si>
  <si>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</si>
  <si>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</si>
  <si>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</si>
  <si>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</si>
  <si>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</si>
  <si>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</si>
  <si>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</si>
  <si>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</si>
  <si>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</si>
  <si>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</si>
  <si>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</si>
  <si>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</si>
  <si>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</si>
  <si>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</si>
  <si>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</si>
  <si>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</si>
  <si>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</si>
  <si>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</si>
  <si>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</si>
  <si>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</si>
  <si>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</si>
  <si>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</si>
  <si>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</si>
  <si>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</si>
  <si>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</si>
  <si>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</si>
  <si>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</si>
  <si>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</si>
  <si>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</si>
  <si>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</si>
  <si>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</si>
  <si>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</si>
  <si>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</si>
  <si>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</si>
  <si>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</si>
  <si>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</si>
  <si>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</si>
  <si>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</si>
  <si>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</si>
  <si>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</si>
  <si>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</si>
  <si>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</si>
  <si>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</si>
  <si>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</si>
  <si>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</si>
  <si>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</si>
  <si>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</si>
  <si>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</si>
  <si>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</si>
  <si>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</si>
  <si>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</si>
  <si>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</si>
  <si>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</si>
  <si>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</si>
  <si>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</si>
  <si>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</si>
  <si>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</si>
  <si>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</si>
  <si>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</si>
  <si>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</si>
  <si>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</si>
  <si>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</si>
  <si>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</si>
  <si>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</si>
  <si>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</si>
  <si>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</si>
  <si>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</si>
  <si>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</si>
  <si>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</si>
  <si>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</si>
  <si>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</si>
  <si>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</si>
  <si>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</si>
  <si>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</si>
  <si>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</si>
  <si>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</si>
  <si>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</si>
  <si>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</si>
  <si>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</si>
  <si>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</si>
  <si>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</si>
  <si>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</si>
  <si>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</si>
  <si>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</si>
  <si>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</si>
  <si>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</si>
  <si>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</si>
  <si>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</si>
  <si>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</si>
  <si>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</si>
  <si>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</si>
  <si>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</si>
  <si>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</si>
  <si>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</si>
  <si>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</si>
  <si>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</si>
  <si>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</si>
  <si>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</si>
  <si>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</si>
  <si>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</si>
  <si>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</si>
  <si>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</si>
  <si>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</si>
  <si>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</si>
  <si>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</si>
  <si>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</si>
  <si>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</si>
  <si>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</si>
  <si>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</si>
  <si>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</si>
  <si>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</si>
  <si>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</si>
  <si>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</si>
  <si>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</si>
  <si>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</si>
  <si>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</si>
  <si>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</si>
  <si>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</si>
  <si>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</si>
  <si>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</si>
  <si>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</si>
  <si>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</si>
  <si>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</si>
  <si>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</si>
  <si>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</si>
  <si>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</si>
  <si>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</si>
  <si>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</si>
  <si>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</si>
  <si>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</si>
  <si>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</si>
  <si>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</si>
  <si>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</si>
  <si>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</si>
  <si>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</si>
  <si>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</si>
  <si>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</si>
  <si>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</si>
  <si>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</si>
  <si>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</si>
  <si>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</si>
  <si>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</si>
  <si>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</si>
  <si>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</si>
  <si>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</si>
  <si>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</si>
  <si>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</si>
  <si>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</si>
  <si>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</si>
  <si>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</si>
  <si>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</si>
  <si>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</si>
  <si>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</si>
  <si>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</si>
  <si>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</si>
  <si>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</si>
  <si>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</si>
  <si>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</si>
  <si>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</si>
  <si>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</si>
  <si>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</si>
  <si>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</si>
  <si>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</si>
  <si>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</si>
  <si>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</si>
  <si>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</si>
  <si>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</si>
  <si>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</si>
  <si>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</si>
  <si>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</si>
  <si>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</si>
  <si>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</si>
  <si>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</si>
  <si>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</si>
  <si>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</si>
  <si>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</si>
  <si>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</si>
  <si>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</si>
  <si>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</si>
  <si>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</si>
  <si>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</si>
  <si>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</si>
  <si>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</si>
  <si>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</si>
  <si>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</si>
  <si>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</si>
  <si>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</si>
  <si>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</si>
  <si>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</si>
  <si>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</si>
  <si>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</si>
  <si>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</si>
  <si>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</si>
  <si>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</si>
  <si>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</si>
  <si>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</si>
  <si>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</si>
  <si>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</si>
  <si>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</si>
  <si>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</si>
  <si>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</si>
  <si>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</si>
  <si>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</si>
  <si>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</si>
  <si>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</si>
  <si>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</si>
  <si>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</si>
  <si>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</si>
  <si>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</si>
  <si>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</si>
  <si>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</si>
  <si>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</si>
  <si>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</si>
  <si>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</si>
  <si>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</si>
  <si>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</si>
  <si>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</si>
  <si>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</si>
  <si>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</si>
  <si>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</si>
  <si>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</si>
  <si>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</si>
  <si>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</si>
  <si>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</si>
  <si>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</si>
  <si>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</si>
  <si>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</si>
  <si>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</si>
  <si>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</si>
  <si>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</si>
  <si>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</si>
  <si>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</si>
  <si>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</si>
  <si>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</si>
  <si>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</si>
  <si>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</si>
  <si>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</si>
  <si>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</si>
  <si>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</si>
  <si>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</si>
  <si>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</si>
  <si>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</si>
  <si>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</si>
  <si>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</si>
  <si>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</si>
  <si>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</si>
  <si>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</si>
  <si>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</si>
  <si>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</si>
  <si>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</si>
  <si>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</si>
  <si>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</si>
  <si>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</si>
  <si>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</si>
  <si>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</si>
  <si>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</si>
  <si>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</si>
  <si>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</si>
  <si>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</si>
  <si>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</si>
  <si>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</si>
  <si>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</si>
  <si>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</si>
  <si>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</si>
  <si>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</si>
  <si>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</si>
  <si>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</si>
  <si>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</si>
  <si>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</si>
  <si>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</si>
  <si>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</si>
  <si>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</si>
  <si>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</si>
  <si>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</si>
  <si>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</si>
  <si>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</si>
  <si>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</si>
  <si>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</si>
  <si>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</si>
  <si>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</si>
  <si>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</si>
  <si>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</si>
  <si>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</si>
  <si>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</si>
  <si>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</si>
  <si>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</si>
  <si>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</si>
  <si>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</si>
  <si>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</si>
  <si>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</si>
  <si>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</si>
  <si>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</si>
  <si>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</si>
  <si>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</si>
  <si>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</si>
  <si>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</si>
  <si>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</si>
  <si>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</si>
  <si>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</si>
  <si>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</si>
  <si>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</si>
  <si>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</si>
  <si>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</si>
  <si>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</si>
  <si>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</si>
  <si>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</si>
  <si>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</si>
  <si>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</si>
  <si>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</si>
  <si>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</si>
  <si>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</si>
  <si>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</si>
  <si>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</si>
  <si>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</si>
  <si>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</si>
  <si>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</si>
  <si>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</si>
  <si>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</si>
  <si>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</si>
  <si>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</si>
  <si>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</si>
  <si>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</si>
  <si>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</si>
  <si>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</si>
  <si>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</si>
  <si>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</si>
  <si>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</si>
  <si>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</si>
  <si>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</si>
  <si>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</si>
  <si>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</si>
  <si>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</si>
  <si>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</si>
  <si>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</si>
  <si>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</si>
  <si>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</si>
  <si>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</si>
  <si>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</si>
  <si>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</si>
  <si>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</si>
  <si>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</si>
  <si>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</si>
  <si>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</si>
  <si>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</si>
  <si>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</si>
  <si>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</si>
  <si>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</si>
  <si>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</si>
  <si>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</si>
  <si>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</si>
  <si>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</si>
  <si>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</si>
  <si>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</si>
  <si>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</si>
  <si>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</si>
  <si>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</si>
  <si>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</si>
  <si>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</si>
  <si>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</si>
  <si>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</si>
  <si>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</si>
  <si>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</si>
  <si>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</si>
  <si>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</si>
  <si>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</si>
  <si>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</si>
  <si>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</si>
  <si>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</si>
  <si>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</si>
  <si>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</si>
  <si>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</si>
  <si>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</si>
  <si>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</si>
  <si>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</si>
  <si>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</si>
  <si>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</si>
  <si>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</si>
  <si>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</si>
  <si>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</si>
  <si>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</si>
  <si>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</si>
  <si>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</si>
  <si>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</si>
  <si>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</si>
  <si>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</si>
  <si>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</si>
  <si>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</si>
  <si>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</si>
  <si>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</si>
  <si>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</si>
  <si>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</si>
  <si>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</si>
  <si>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</si>
  <si>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</si>
  <si>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</si>
  <si>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</si>
  <si>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</si>
  <si>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</si>
  <si>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</si>
  <si>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</si>
  <si>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</si>
  <si>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</si>
  <si>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</si>
  <si>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</si>
  <si>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</si>
  <si>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</si>
  <si>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</si>
  <si>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</si>
  <si>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</si>
  <si>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</si>
  <si>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</si>
  <si>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</si>
  <si>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</si>
  <si>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</si>
  <si>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</si>
  <si>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</si>
  <si>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</si>
  <si>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</si>
  <si>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</si>
  <si>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</si>
  <si>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</si>
  <si>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</si>
  <si>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</si>
  <si>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</si>
  <si>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</si>
  <si>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</si>
  <si>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</si>
  <si>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</si>
  <si>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</si>
  <si>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</si>
  <si>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</si>
  <si>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</si>
  <si>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</si>
  <si>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</si>
  <si>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</si>
  <si>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</si>
  <si>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</si>
  <si>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</si>
  <si>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</si>
  <si>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</si>
  <si>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</si>
  <si>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</si>
  <si>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</si>
  <si>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</si>
  <si>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</si>
  <si>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</si>
  <si>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</si>
  <si>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</si>
  <si>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</si>
  <si>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</si>
  <si>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</si>
  <si>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</si>
  <si>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</si>
  <si>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</si>
  <si>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</si>
  <si>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</si>
  <si>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</si>
  <si>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</si>
  <si>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</si>
  <si>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</si>
  <si>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</si>
  <si>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</si>
  <si>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</si>
  <si>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</si>
  <si>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</si>
  <si>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</si>
  <si>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</si>
  <si>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</si>
  <si>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</si>
  <si>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</si>
  <si>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</si>
  <si>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</si>
  <si>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</si>
  <si>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</si>
  <si>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</si>
  <si>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</si>
  <si>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</si>
  <si>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</si>
  <si>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</si>
  <si>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</si>
  <si>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</si>
  <si>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</si>
  <si>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</si>
  <si>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</si>
  <si>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</si>
  <si>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</si>
  <si>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</si>
  <si>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</si>
  <si>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</si>
  <si>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</si>
  <si>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</si>
  <si>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</si>
  <si>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</si>
  <si>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</si>
  <si>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</si>
  <si>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</si>
  <si>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</si>
  <si>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</si>
  <si>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</si>
  <si>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</si>
  <si>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</si>
  <si>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</si>
  <si>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</si>
  <si>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</si>
  <si>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</si>
  <si>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</si>
  <si>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</si>
  <si>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</si>
  <si>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</si>
  <si>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</si>
  <si>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</si>
  <si>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</si>
  <si>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</si>
  <si>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</si>
  <si>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</si>
  <si>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</si>
  <si>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</si>
  <si>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</si>
  <si>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</si>
  <si>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</si>
  <si>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</si>
  <si>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</si>
  <si>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</si>
  <si>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</si>
  <si>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</si>
  <si>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</si>
  <si>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</si>
  <si>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</si>
  <si>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</si>
  <si>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</si>
  <si>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</si>
  <si>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</si>
  <si>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</si>
  <si>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</si>
  <si>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</si>
  <si>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</si>
  <si>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</si>
  <si>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</si>
  <si>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</si>
  <si>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</si>
  <si>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</si>
  <si>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</si>
  <si>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</si>
  <si>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</si>
  <si>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</si>
  <si>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</si>
  <si>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</si>
  <si>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</si>
  <si>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</si>
  <si>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</si>
  <si>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</si>
  <si>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</si>
  <si>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</si>
  <si>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</si>
  <si>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</si>
  <si>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</si>
  <si>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</si>
  <si>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</si>
  <si>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</si>
  <si>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</si>
  <si>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</si>
  <si>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</si>
  <si>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</si>
  <si>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</si>
  <si>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</si>
  <si>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</si>
  <si>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</si>
  <si>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</si>
  <si>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</si>
  <si>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</si>
  <si>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</si>
  <si>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</si>
  <si>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</si>
  <si>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</si>
  <si>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</si>
  <si>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</si>
  <si>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</si>
  <si>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</si>
  <si>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</si>
  <si>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</si>
  <si>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</si>
  <si>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</si>
  <si>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</si>
  <si>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</si>
  <si>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</si>
  <si>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</si>
  <si>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</si>
  <si>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</si>
  <si>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</si>
  <si>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</si>
  <si>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</si>
  <si>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</si>
  <si>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</si>
  <si>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</si>
  <si>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</si>
  <si>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</si>
  <si>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</si>
  <si>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</si>
  <si>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</si>
  <si>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</si>
  <si>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</si>
  <si>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</si>
  <si>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</si>
  <si>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</si>
  <si>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</si>
  <si>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</si>
  <si>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</si>
  <si>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</si>
  <si>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</si>
  <si>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</si>
  <si>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</si>
  <si>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</si>
  <si>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</si>
  <si>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</si>
  <si>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</si>
  <si>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</si>
  <si>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</si>
  <si>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</si>
  <si>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</si>
  <si>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</si>
  <si>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</si>
  <si>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</si>
  <si>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</si>
  <si>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</si>
  <si>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</si>
  <si>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</si>
  <si>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</si>
  <si>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</si>
  <si>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</si>
  <si>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</si>
  <si>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</si>
  <si>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</si>
  <si>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</si>
  <si>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</si>
  <si>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</si>
  <si>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</si>
  <si>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</si>
  <si>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</si>
  <si>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</si>
  <si>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</si>
  <si>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</si>
  <si>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</si>
  <si>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</si>
  <si>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</si>
  <si>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</si>
  <si>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</si>
  <si>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</si>
  <si>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</si>
  <si>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</si>
  <si>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</si>
  <si>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</si>
  <si>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</si>
  <si>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</si>
  <si>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</si>
  <si>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</si>
  <si>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</si>
  <si>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</si>
  <si>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</si>
  <si>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</si>
  <si>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</si>
  <si>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</si>
  <si>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</si>
  <si>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</si>
  <si>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</si>
  <si>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</si>
  <si>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</si>
  <si>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</si>
  <si>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</si>
  <si>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</si>
  <si>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</si>
  <si>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</si>
  <si>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</si>
  <si>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</si>
  <si>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</si>
  <si>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</si>
  <si>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</si>
  <si>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</si>
  <si>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</si>
  <si>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</si>
  <si>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</si>
  <si>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</si>
  <si>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</si>
  <si>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</si>
  <si>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</si>
  <si>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</si>
  <si>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</si>
  <si>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</si>
  <si>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</si>
  <si>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</si>
  <si>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</si>
  <si>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</si>
  <si>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</si>
  <si>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</si>
  <si>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</si>
  <si>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</si>
  <si>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</si>
  <si>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</si>
  <si>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</si>
  <si>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</si>
  <si>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</si>
  <si>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</si>
  <si>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</si>
  <si>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</si>
  <si>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</si>
  <si>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</si>
  <si>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</si>
  <si>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</si>
  <si>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</si>
  <si>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</si>
  <si>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</si>
  <si>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</si>
  <si>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</si>
  <si>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</si>
  <si>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</si>
  <si>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</si>
  <si>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</si>
  <si>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</si>
  <si>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</si>
  <si>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</si>
  <si>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</si>
  <si>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</si>
  <si>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</si>
  <si>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</si>
  <si>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</si>
  <si>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</si>
  <si>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</si>
  <si>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</si>
  <si>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</si>
  <si>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</si>
  <si>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</si>
  <si>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</si>
  <si>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</si>
  <si>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</si>
  <si>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</si>
  <si>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</si>
  <si>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</si>
  <si>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</si>
  <si>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</si>
  <si>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</si>
  <si>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</si>
  <si>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</si>
  <si>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</si>
  <si>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</si>
  <si>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</si>
  <si>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</si>
  <si>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</si>
  <si>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</si>
  <si>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</si>
  <si>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</si>
  <si>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</si>
  <si>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</si>
  <si>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</si>
  <si>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</si>
  <si>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</si>
  <si>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</si>
  <si>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</si>
  <si>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</si>
  <si>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</si>
  <si>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</si>
  <si>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</si>
  <si>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</si>
  <si>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</si>
  <si>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</si>
  <si>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</si>
  <si>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</si>
  <si>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</si>
  <si>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</si>
  <si>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</si>
  <si>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</si>
  <si>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</si>
  <si>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</si>
  <si>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</si>
  <si>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</si>
  <si>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</si>
  <si>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</si>
  <si>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</si>
  <si>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</si>
  <si>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</si>
  <si>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</si>
  <si>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</si>
  <si>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</si>
  <si>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</si>
  <si>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</si>
  <si>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</si>
  <si>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</si>
  <si>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</si>
  <si>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</si>
  <si>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</si>
  <si>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</si>
  <si>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</si>
  <si>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</si>
  <si>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</si>
  <si>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</si>
  <si>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</si>
  <si>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</si>
  <si>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</si>
  <si>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</si>
  <si>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</si>
  <si>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</si>
  <si>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</si>
  <si>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</si>
  <si>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</si>
  <si>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</si>
  <si>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</si>
  <si>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</si>
  <si>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</si>
  <si>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</si>
  <si>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</si>
  <si>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</si>
  <si>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</si>
  <si>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</si>
  <si>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</si>
  <si>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</si>
  <si>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</si>
  <si>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</si>
  <si>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</si>
  <si>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</si>
  <si>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</si>
  <si>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</si>
  <si>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</si>
  <si>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</si>
  <si>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</si>
  <si>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</si>
  <si>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</si>
  <si>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</si>
  <si>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</si>
  <si>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</si>
  <si>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</si>
  <si>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</si>
  <si>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</si>
  <si>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</si>
  <si>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</si>
  <si>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</si>
  <si>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</si>
  <si>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</si>
  <si>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</si>
  <si>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</si>
  <si>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</si>
  <si>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</si>
  <si>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</si>
  <si>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</si>
  <si>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</si>
  <si>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</si>
  <si>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</si>
  <si>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</si>
  <si>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</si>
  <si>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</si>
  <si>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</si>
  <si>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</si>
  <si>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</si>
  <si>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</si>
  <si>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</si>
  <si>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</si>
  <si>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</si>
  <si>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</si>
  <si>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</si>
  <si>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</si>
  <si>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</si>
  <si>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</si>
  <si>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</si>
  <si>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</si>
  <si>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</si>
  <si>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</si>
  <si>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</si>
  <si>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</si>
  <si>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</si>
  <si>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</si>
  <si>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</si>
  <si>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</si>
  <si>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</si>
  <si>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</si>
  <si>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</si>
  <si>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</si>
  <si>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</si>
  <si>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</si>
  <si>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</si>
  <si>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</si>
  <si>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</si>
  <si>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</si>
  <si>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</si>
  <si>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</si>
  <si>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</si>
  <si>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</si>
  <si>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</si>
  <si>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</si>
  <si>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</si>
  <si>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</si>
  <si>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</si>
  <si>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</si>
  <si>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</si>
  <si>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</si>
  <si>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</si>
  <si>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</si>
  <si>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</si>
  <si>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</si>
  <si>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</si>
  <si>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</si>
  <si>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</si>
  <si>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</si>
  <si>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</si>
  <si>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</si>
  <si>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</si>
  <si>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</si>
  <si>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</si>
  <si>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</si>
  <si>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</si>
  <si>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</si>
  <si>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</si>
  <si>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</si>
  <si>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</si>
  <si>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</si>
  <si>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</si>
  <si>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</si>
  <si>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</si>
  <si>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</si>
  <si>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</si>
  <si>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</si>
  <si>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</si>
  <si>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</si>
  <si>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</si>
  <si>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</si>
  <si>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</si>
  <si>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</si>
  <si>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</si>
  <si>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</si>
  <si>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</si>
  <si>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</si>
  <si>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</si>
  <si>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</si>
  <si>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</si>
  <si>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</si>
  <si>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</si>
  <si>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</si>
  <si>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</si>
  <si>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</si>
  <si>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</si>
  <si>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</si>
  <si>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</si>
  <si>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</si>
  <si>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</si>
  <si>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</si>
  <si>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</si>
  <si>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</si>
  <si>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</si>
  <si>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</si>
  <si>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</si>
  <si>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</si>
  <si>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</si>
  <si>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</si>
  <si>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</si>
  <si>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</si>
  <si>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</si>
  <si>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</si>
  <si>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</si>
  <si>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</si>
  <si>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</si>
  <si>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</si>
  <si>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</si>
  <si>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</si>
  <si>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</si>
  <si>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</si>
  <si>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</si>
  <si>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</si>
  <si>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</si>
  <si>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</si>
  <si>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</si>
  <si>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</si>
  <si>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</si>
  <si>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</si>
  <si>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</si>
  <si>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</si>
  <si>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</si>
  <si>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</si>
  <si>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</si>
  <si>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</si>
  <si>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</si>
  <si>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</si>
  <si>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</si>
  <si>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</si>
  <si>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</si>
  <si>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</si>
  <si>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</si>
  <si>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</si>
  <si>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</si>
  <si>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</si>
  <si>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</si>
  <si>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</si>
  <si>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</si>
  <si>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</si>
  <si>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</si>
  <si>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</si>
  <si>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</si>
  <si>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</si>
  <si>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</si>
  <si>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</si>
  <si>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</si>
  <si>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</si>
  <si>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</si>
  <si>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</si>
  <si>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</si>
  <si>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</si>
  <si>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</si>
  <si>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</si>
  <si>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</si>
  <si>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</si>
  <si>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</si>
  <si>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</si>
  <si>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</si>
  <si>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</si>
  <si>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</si>
  <si>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81,58</t>
  </si>
  <si>
    <t>43,59</t>
  </si>
  <si>
    <t>63,64</t>
  </si>
  <si>
    <t>76,19</t>
  </si>
  <si>
    <t>89,6</t>
  </si>
  <si>
    <t>86,03</t>
  </si>
  <si>
    <t>67,35</t>
  </si>
  <si>
    <t>84,19</t>
  </si>
  <si>
    <t>75,68</t>
  </si>
  <si>
    <t>62,5</t>
  </si>
  <si>
    <t>42,11</t>
  </si>
  <si>
    <t>66,67</t>
  </si>
  <si>
    <t>89,75</t>
  </si>
  <si>
    <t>85,58</t>
  </si>
  <si>
    <t>66,75</t>
  </si>
  <si>
    <t>92,11</t>
  </si>
  <si>
    <t>43,24</t>
  </si>
  <si>
    <t>71,43</t>
  </si>
  <si>
    <t>77,78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</si>
  <si>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</si>
  <si>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</si>
  <si>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</si>
  <si>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</si>
  <si>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</si>
  <si>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</si>
  <si>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</si>
  <si>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</si>
  <si>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</si>
  <si>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</si>
  <si>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</si>
  <si>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</si>
  <si>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</si>
  <si>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</si>
  <si>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</si>
  <si>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</si>
  <si>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</si>
  <si>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</si>
  <si>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</si>
  <si>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</si>
  <si>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</si>
  <si>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</si>
  <si>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</si>
  <si>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</si>
  <si>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</si>
  <si>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</si>
  <si>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</si>
  <si>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</si>
  <si>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</si>
  <si>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</si>
  <si>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</si>
  <si>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</si>
  <si>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</si>
  <si>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</si>
  <si>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</si>
  <si>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</si>
  <si>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</si>
  <si>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</si>
  <si>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</si>
  <si>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</si>
  <si>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</si>
  <si>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</si>
  <si>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</si>
  <si>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</si>
  <si>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</si>
  <si>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</si>
  <si>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</si>
  <si>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</si>
  <si>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</si>
  <si>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</si>
  <si>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</si>
  <si>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</si>
  <si>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</si>
  <si>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</si>
  <si>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</si>
  <si>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</si>
  <si>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</si>
  <si>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</si>
  <si>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</si>
  <si>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</si>
  <si>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</si>
  <si>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</si>
  <si>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</si>
  <si>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</si>
  <si>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</si>
  <si>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</si>
  <si>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</si>
  <si>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</si>
  <si>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</si>
  <si>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</si>
  <si>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</si>
  <si>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</si>
  <si>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</si>
  <si>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</si>
  <si>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</si>
  <si>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</si>
  <si>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</si>
  <si>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</si>
  <si>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</si>
  <si>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</si>
  <si>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</si>
  <si>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</si>
  <si>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</si>
  <si>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</si>
  <si>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</si>
  <si>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</si>
  <si>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</si>
  <si>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</si>
  <si>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</si>
  <si>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</si>
  <si>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</si>
  <si>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</si>
  <si>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</si>
  <si>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</si>
  <si>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</si>
  <si>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</si>
  <si>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</si>
  <si>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</si>
  <si>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</si>
  <si>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</si>
  <si>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</si>
  <si>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</si>
  <si>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</si>
  <si>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</si>
  <si>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</si>
  <si>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</si>
  <si>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</si>
  <si>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</si>
  <si>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</si>
  <si>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</si>
  <si>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</si>
  <si>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</si>
  <si>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</si>
  <si>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</si>
  <si>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</si>
  <si>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</si>
  <si>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</si>
  <si>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</si>
  <si>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</si>
  <si>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</si>
  <si>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</si>
  <si>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</si>
  <si>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</si>
  <si>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</si>
  <si>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</si>
  <si>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</si>
  <si>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</si>
  <si>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</si>
  <si>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</si>
  <si>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</si>
  <si>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</si>
  <si>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</si>
  <si>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</si>
  <si>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</si>
  <si>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</si>
  <si>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</si>
  <si>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</si>
  <si>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</si>
  <si>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</si>
  <si>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</si>
  <si>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</si>
  <si>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</si>
  <si>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</si>
  <si>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</si>
  <si>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</si>
  <si>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</si>
  <si>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</si>
  <si>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</si>
  <si>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</si>
  <si>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</si>
  <si>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</si>
  <si>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</si>
  <si>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</si>
  <si>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</si>
  <si>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</si>
  <si>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5.2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</si>
  <si>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</si>
  <si>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</si>
  <si>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</si>
  <si>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</si>
  <si>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3.9 -Favorable</t>
  </si>
  <si>
    <t>5.5 -Favorable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</si>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</sst>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2445486111" createdVersion="8" refreshedVersion="6" minRefreshableVersion="3" recordCount="614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11001"/>
    </cacheField>
    <cacheField name="DEPARTAMENTO" numFmtId="0">
      <sharedItems/>
    </cacheField>
    <cacheField name="MUNICIPIO" numFmtId="0">
      <sharedItems count="1039">
        <s v="Bogotá. D.C."/>
        <s v="Dato Nacional"/>
        <s v="Dato Departamento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4">
  <r>
    <n v="11001"/>
    <s v="Bogotá. D.C."/>
    <x v="0"/>
    <s v="Número de niños y niñas menores de 1 año con registro civil por lugar de residencia"/>
    <s v="RNEC"/>
    <s v="Derecho a la identidad"/>
    <s v="Primera Infancia"/>
    <n v="2019"/>
    <n v="92252"/>
    <n v="92252"/>
    <n v="31"/>
    <s v="Número"/>
  </r>
  <r>
    <n v="11001"/>
    <s v="Bogotá. D.C."/>
    <x v="0"/>
    <s v="Número de niños y niñas menores de 1 año con registro civil por lugar de residencia"/>
    <s v="RNEC"/>
    <s v="Derecho a la identidad"/>
    <s v="Primera Infancia"/>
    <n v="2020"/>
    <n v="80072"/>
    <n v="80072"/>
    <n v="31"/>
    <s v="Número"/>
  </r>
  <r>
    <n v="11001"/>
    <s v="Bogotá. D.C."/>
    <x v="0"/>
    <s v="Número de niños y niñas menores de 1 año con registro civil por lugar de residencia"/>
    <s v="RNEC"/>
    <s v="Derecho a la identidad"/>
    <s v="Primera Infancia"/>
    <n v="2021"/>
    <n v="71364"/>
    <n v="71364"/>
    <n v="31"/>
    <s v="Número"/>
  </r>
  <r>
    <n v="11001"/>
    <s v="Bogotá. D.C."/>
    <x v="0"/>
    <s v="Número de niños y niñas menores de 1 año con registro civil por lugar de residencia"/>
    <s v="RNEC"/>
    <s v="Derecho a la identidad"/>
    <s v="Primera Infancia"/>
    <n v="2022"/>
    <n v="65743"/>
    <n v="65743"/>
    <n v="31"/>
    <s v="Número"/>
  </r>
  <r>
    <n v="1"/>
    <s v="Dato Nacional"/>
    <x v="1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1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1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1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11"/>
    <s v="Bogotá. D.C."/>
    <x v="2"/>
    <s v="Número de niños y niñas menores de 1 año con registro civil por lugar de residencia"/>
    <s v="RNEC"/>
    <s v="Derecho a la identidad"/>
    <s v="Primera Infancia"/>
    <n v="2019"/>
    <n v="92252"/>
    <n v="92252"/>
    <n v="31"/>
    <s v="Número"/>
  </r>
  <r>
    <n v="11"/>
    <s v="Bogotá. D.C."/>
    <x v="2"/>
    <s v="Número de niños y niñas menores de 1 año con registro civil por lugar de residencia"/>
    <s v="RNEC"/>
    <s v="Derecho a la identidad"/>
    <s v="Primera Infancia"/>
    <n v="2020"/>
    <n v="80072"/>
    <n v="80072"/>
    <n v="31"/>
    <s v="Número"/>
  </r>
  <r>
    <n v="11"/>
    <s v="Bogotá. D.C."/>
    <x v="2"/>
    <s v="Número de niños y niñas menores de 1 año con registro civil por lugar de residencia"/>
    <s v="RNEC"/>
    <s v="Derecho a la identidad"/>
    <s v="Primera Infancia"/>
    <n v="2021"/>
    <n v="71364"/>
    <n v="71364"/>
    <n v="31"/>
    <s v="Número"/>
  </r>
  <r>
    <n v="11"/>
    <s v="Bogotá. D.C."/>
    <x v="2"/>
    <s v="Número de niños y niñas menores de 1 año con registro civil por lugar de residencia"/>
    <s v="RNEC"/>
    <s v="Derecho a la identidad"/>
    <s v="Primera Infancia"/>
    <n v="2022"/>
    <n v="65743"/>
    <n v="65743"/>
    <n v="31"/>
    <s v="Número"/>
  </r>
  <r>
    <n v="11001"/>
    <s v="Bogotá. D.C."/>
    <x v="0"/>
    <s v="Porcentaje de cobertura del servicio de acueducto"/>
    <s v="SSPD"/>
    <s v="Derecho  a un ambiente sano"/>
    <s v="Primera Infancia_x000a_Infancia_x000a_Adolescencia_x000a_juventud"/>
    <n v="2018"/>
    <n v="98.21"/>
    <n v="98.21"/>
    <n v="2"/>
    <s v="Porcentaje"/>
  </r>
  <r>
    <n v="11001"/>
    <s v="Bogotá. D.C."/>
    <x v="0"/>
    <s v="Porcentaje de cobertura del servicio de acueducto"/>
    <s v="SSPD"/>
    <s v="Derecho  a un ambiente sano"/>
    <s v="Primera Infancia_x000a_Infancia_x000a_Adolescencia_x000a_juventud"/>
    <n v="2019"/>
    <n v="98.1"/>
    <n v="98.1"/>
    <n v="2"/>
    <s v="Porcentaje"/>
  </r>
  <r>
    <n v="11001"/>
    <s v="Bogotá. D.C."/>
    <x v="0"/>
    <s v="Porcentaje de cobertura del servicio de acueducto"/>
    <s v="SSPD"/>
    <s v="Derecho  a un ambiente sano"/>
    <s v="Primera Infancia_x000a_Infancia_x000a_Adolescencia_x000a_juventud"/>
    <n v="2020"/>
    <n v="99"/>
    <n v="99"/>
    <n v="2"/>
    <s v="Porcentaje"/>
  </r>
  <r>
    <n v="11001"/>
    <s v="Bogotá. D.C."/>
    <x v="0"/>
    <s v="Porcentaje de cobertura del servicio de acueducto"/>
    <s v="SSPD"/>
    <s v="Derecho  a un ambiente sano"/>
    <s v="Primera Infancia_x000a_Infancia_x000a_Adolescencia_x000a_juventud"/>
    <n v="2021"/>
    <n v="97.12"/>
    <n v="97.12"/>
    <n v="2"/>
    <s v="Porcentaje"/>
  </r>
  <r>
    <n v="11001"/>
    <s v="Bogotá. D.C.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81.58"/>
    <n v="81.58"/>
    <n v="150"/>
    <s v="Porcentaje"/>
  </r>
  <r>
    <n v="11001"/>
    <s v="Bogotá. D.C.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43.59"/>
    <n v="43.59"/>
    <n v="150"/>
    <s v="Porcentaje"/>
  </r>
  <r>
    <n v="11001"/>
    <s v="Bogotá. D.C.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63.64"/>
    <n v="63.64"/>
    <n v="150"/>
    <s v="Porcentaje"/>
  </r>
  <r>
    <n v="11001"/>
    <s v="Bogotá. D.C.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76.19"/>
    <n v="76.19"/>
    <n v="150"/>
    <s v="Porcentaje"/>
  </r>
  <r>
    <n v="11001"/>
    <s v="Bogotá. D.C."/>
    <x v="0"/>
    <s v="Porcentaje de adolescentes (12 a 17 años) víctimas de desplazamiento forzado del  total NNA víctimas del conflicto armado"/>
    <s v="UARIV"/>
    <s v="Derechos a la protección"/>
    <s v="Adolescencia"/>
    <n v="2018"/>
    <n v="75.680000000000007"/>
    <n v="75.680000000000007"/>
    <n v="152"/>
    <s v="Porcentaje"/>
  </r>
  <r>
    <n v="11001"/>
    <s v="Bogotá. D.C."/>
    <x v="0"/>
    <s v="Porcentaje de adolescentes (12 a 17 años) víctimas de desplazamiento forzado del  total NNA víctimas del conflicto armado"/>
    <s v="UARIV"/>
    <s v="Derechos a la protección"/>
    <s v="Adolescencia"/>
    <n v="2019"/>
    <n v="62.5"/>
    <n v="62.5"/>
    <n v="152"/>
    <s v="Porcentaje"/>
  </r>
  <r>
    <n v="11001"/>
    <s v="Bogotá. D.C."/>
    <x v="0"/>
    <s v="Porcentaje de adolescentes (12 a 17 años) víctimas de desplazamiento forzado del  total NNA víctimas del conflicto armado"/>
    <s v="UARIV"/>
    <s v="Derechos a la protección"/>
    <s v="Adolescencia"/>
    <n v="2020"/>
    <n v="42.11"/>
    <n v="42.11"/>
    <n v="152"/>
    <s v="Porcentaje"/>
  </r>
  <r>
    <n v="11001"/>
    <s v="Bogotá. D.C."/>
    <x v="0"/>
    <s v="Porcentaje de adolescentes (12 a 17 años) víctimas de desplazamiento forzado del  total NNA víctimas del conflicto armado"/>
    <s v="UARIV"/>
    <s v="Derechos a la protección"/>
    <s v="Adolescencia"/>
    <n v="2021"/>
    <n v="66.67"/>
    <n v="66.67"/>
    <n v="152"/>
    <s v="Porcentaje"/>
  </r>
  <r>
    <n v="11001"/>
    <s v="Bogotá. D.C."/>
    <x v="0"/>
    <s v="Porcentaje de niñas y niños de 6 a 11 años víctimas de desplazamiento forzado del total NNA víctimas del conflicto armado"/>
    <s v="UARIV"/>
    <s v="Derechos a la protección"/>
    <s v="Infancia"/>
    <n v="2018"/>
    <n v="92.11"/>
    <n v="92.11"/>
    <n v="151"/>
    <s v="Porcentaje"/>
  </r>
  <r>
    <n v="11001"/>
    <s v="Bogotá. D.C."/>
    <x v="0"/>
    <s v="Porcentaje de niñas y niños de 6 a 11 años víctimas de desplazamiento forzado del total NNA víctimas del conflicto armado"/>
    <s v="UARIV"/>
    <s v="Derechos a la protección"/>
    <s v="Infancia"/>
    <n v="2019"/>
    <n v="43.24"/>
    <n v="43.24"/>
    <n v="151"/>
    <s v="Porcentaje"/>
  </r>
  <r>
    <n v="11001"/>
    <s v="Bogotá. D.C."/>
    <x v="0"/>
    <s v="Porcentaje de niñas y niños de 6 a 11 años víctimas de desplazamiento forzado del total NNA víctimas del conflicto armado"/>
    <s v="UARIV"/>
    <s v="Derechos a la protección"/>
    <s v="Infancia"/>
    <n v="2020"/>
    <n v="71.430000000000007"/>
    <n v="71.430000000000007"/>
    <n v="151"/>
    <s v="Porcentaje"/>
  </r>
  <r>
    <n v="11001"/>
    <s v="Bogotá. D.C."/>
    <x v="0"/>
    <s v="Porcentaje de niñas y niños de 6 a 11 años víctimas de desplazamiento forzado del total NNA víctimas del conflicto armado"/>
    <s v="UARIV"/>
    <s v="Derechos a la protección"/>
    <s v="Infancia"/>
    <n v="2021"/>
    <n v="77.78"/>
    <n v="77.78"/>
    <n v="151"/>
    <s v="Porcentaje"/>
  </r>
  <r>
    <n v="1"/>
    <s v="Dato Nacional"/>
    <x v="1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1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1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1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1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1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1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1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1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1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1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1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11"/>
    <s v="Bogotá. D.C."/>
    <x v="2"/>
    <s v="Porcentaje de niños y niñas de primera infancia víctimas de desplazamiento forzado del  total NNA víctimas del conflicto armado"/>
    <s v="UARIV"/>
    <s v="Derechos a la protección"/>
    <s v="Primera Infancia"/>
    <n v="2018"/>
    <s v="81,58"/>
    <s v="81,58"/>
    <n v="150"/>
    <s v="Porcentaje"/>
  </r>
  <r>
    <n v="11"/>
    <s v="Bogotá. D.C."/>
    <x v="2"/>
    <s v="Porcentaje de niños y niñas de primera infancia víctimas de desplazamiento forzado del  total NNA víctimas del conflicto armado"/>
    <s v="UARIV"/>
    <s v="Derechos a la protección"/>
    <s v="Primera Infancia"/>
    <n v="2019"/>
    <s v="43,59"/>
    <s v="43,59"/>
    <n v="150"/>
    <s v="Porcentaje"/>
  </r>
  <r>
    <n v="11"/>
    <s v="Bogotá. D.C."/>
    <x v="2"/>
    <s v="Porcentaje de niños y niñas de primera infancia víctimas de desplazamiento forzado del  total NNA víctimas del conflicto armado"/>
    <s v="UARIV"/>
    <s v="Derechos a la protección"/>
    <s v="Primera Infancia"/>
    <n v="2020"/>
    <s v="63,64"/>
    <s v="63,64"/>
    <n v="150"/>
    <s v="Porcentaje"/>
  </r>
  <r>
    <n v="11"/>
    <s v="Bogotá. D.C."/>
    <x v="2"/>
    <s v="Porcentaje de niños y niñas de primera infancia víctimas de desplazamiento forzado del  total NNA víctimas del conflicto armado"/>
    <s v="UARIV"/>
    <s v="Derechos a la protección"/>
    <s v="Primera Infancia"/>
    <n v="2021"/>
    <s v="76,19"/>
    <s v="76,19"/>
    <n v="150"/>
    <s v="Porcentaje"/>
  </r>
  <r>
    <n v="11"/>
    <s v="Bogotá. D.C."/>
    <x v="2"/>
    <s v="Porcentaje de adolescentes (12 a 17 años) víctimas de desplazamiento forzado del  total NNA víctimas del conflicto armado"/>
    <s v="UARIV"/>
    <s v="Derechos a la protección"/>
    <s v="Adolescencia"/>
    <n v="2018"/>
    <s v="75,68"/>
    <s v="75,68"/>
    <n v="152"/>
    <s v="Porcentaje"/>
  </r>
  <r>
    <n v="11"/>
    <s v="Bogotá. D.C."/>
    <x v="2"/>
    <s v="Porcentaje de adolescentes (12 a 17 años) víctimas de desplazamiento forzado del  total NNA víctimas del conflicto armado"/>
    <s v="UARIV"/>
    <s v="Derechos a la protección"/>
    <s v="Adolescencia"/>
    <n v="2019"/>
    <s v="62,5"/>
    <s v="62,5"/>
    <n v="152"/>
    <s v="Porcentaje"/>
  </r>
  <r>
    <n v="11"/>
    <s v="Bogotá. D.C."/>
    <x v="2"/>
    <s v="Porcentaje de adolescentes (12 a 17 años) víctimas de desplazamiento forzado del  total NNA víctimas del conflicto armado"/>
    <s v="UARIV"/>
    <s v="Derechos a la protección"/>
    <s v="Adolescencia"/>
    <n v="2020"/>
    <s v="42,11"/>
    <s v="42,11"/>
    <n v="152"/>
    <s v="Porcentaje"/>
  </r>
  <r>
    <n v="11"/>
    <s v="Bogotá. D.C."/>
    <x v="2"/>
    <s v="Porcentaje de adolescentes (12 a 17 años) víctimas de desplazamiento forzado del  total NNA víctimas del conflicto armado"/>
    <s v="UARIV"/>
    <s v="Derechos a la protección"/>
    <s v="Adolescencia"/>
    <n v="2021"/>
    <s v="66,67"/>
    <s v="66,67"/>
    <n v="152"/>
    <s v="Porcentaje"/>
  </r>
  <r>
    <n v="11"/>
    <s v="Bogotá. D.C."/>
    <x v="2"/>
    <s v="Porcentaje de niñas y niños de 6 a 11 años víctimas de desplazamiento forzado del total NNA víctimas del conflicto armado"/>
    <s v="UARIV"/>
    <s v="Derechos a la protección"/>
    <s v="Infancia"/>
    <n v="2018"/>
    <s v="92,11"/>
    <s v="92,11"/>
    <n v="151"/>
    <s v="Porcentaje"/>
  </r>
  <r>
    <n v="11"/>
    <s v="Bogotá. D.C."/>
    <x v="2"/>
    <s v="Porcentaje de niñas y niños de 6 a 11 años víctimas de desplazamiento forzado del total NNA víctimas del conflicto armado"/>
    <s v="UARIV"/>
    <s v="Derechos a la protección"/>
    <s v="Infancia"/>
    <n v="2019"/>
    <s v="43,24"/>
    <s v="43,24"/>
    <n v="151"/>
    <s v="Porcentaje"/>
  </r>
  <r>
    <n v="11"/>
    <s v="Bogotá. D.C."/>
    <x v="2"/>
    <s v="Porcentaje de niñas y niños de 6 a 11 años víctimas de desplazamiento forzado del total NNA víctimas del conflicto armado"/>
    <s v="UARIV"/>
    <s v="Derechos a la protección"/>
    <s v="Infancia"/>
    <n v="2020"/>
    <s v="71,43"/>
    <s v="71,43"/>
    <n v="151"/>
    <s v="Porcentaje"/>
  </r>
  <r>
    <n v="11"/>
    <s v="Bogotá. D.C."/>
    <x v="2"/>
    <s v="Porcentaje de niñas y niños de 6 a 11 años víctimas de desplazamiento forzado del total NNA víctimas del conflicto armado"/>
    <s v="UARIV"/>
    <s v="Derechos a la protección"/>
    <s v="Infancia"/>
    <n v="2021"/>
    <s v="77,78"/>
    <s v="77,78"/>
    <n v="151"/>
    <s v="Porcentaje"/>
  </r>
  <r>
    <n v="11001"/>
    <s v="Bogotá. D.C."/>
    <x v="0"/>
    <s v="Tasa de violencia contra niños y niñas de primera infancia"/>
    <s v="ICBF"/>
    <s v="Derecho a la integridad personal"/>
    <s v="Primera Infancia"/>
    <n v="2018"/>
    <n v="271.75105637078923"/>
    <n v="271.75105637078923"/>
    <n v="170"/>
    <s v="Tasa por 100.000 habitantes"/>
  </r>
  <r>
    <n v="11001"/>
    <s v="Bogotá. D.C."/>
    <x v="0"/>
    <s v="Tasa de violencia contra niños y niñas de primera infancia"/>
    <s v="ICBF"/>
    <s v="Derecho a la integridad personal"/>
    <s v="Primera Infancia"/>
    <n v="2019"/>
    <n v="273.29115728756375"/>
    <n v="273.29115728756375"/>
    <n v="170"/>
    <s v="Tasa por 100.000 habitantes"/>
  </r>
  <r>
    <n v="11001"/>
    <s v="Bogotá. D.C."/>
    <x v="0"/>
    <s v="Tasa de violencia contra niños y niñas de primera infancia"/>
    <s v="ICBF"/>
    <s v="Derecho a la integridad personal"/>
    <s v="Primera Infancia"/>
    <n v="2020"/>
    <n v="107.54928212971289"/>
    <n v="107.54928212971289"/>
    <n v="170"/>
    <s v="Tasa por 100.000 habitantes"/>
  </r>
  <r>
    <n v="11001"/>
    <s v="Bogotá. D.C."/>
    <x v="0"/>
    <s v="Tasa de violencia contra niños y niñas de primera infancia"/>
    <s v="ICBF"/>
    <s v="Derecho a la integridad personal"/>
    <s v="Primera Infancia"/>
    <n v="2021"/>
    <n v="132.7989553376145"/>
    <n v="132.7989553376145"/>
    <n v="170"/>
    <s v="Tasa por 100.000 habitantes"/>
  </r>
  <r>
    <n v="11001"/>
    <s v="Bogotá. D.C."/>
    <x v="0"/>
    <s v="Tasa de violencia contra niños y niñas de 6 a 11 años"/>
    <s v="ICBF"/>
    <s v="Derechos a la protección"/>
    <s v="Infancia"/>
    <n v="2018"/>
    <n v="468.54012576234214"/>
    <n v="468.54012576234214"/>
    <n v="171"/>
    <s v="Tasa por 100.000 habitantes"/>
  </r>
  <r>
    <n v="11001"/>
    <s v="Bogotá. D.C."/>
    <x v="0"/>
    <s v="Tasa de violencia contra niños y niñas de 6 a 11 años"/>
    <s v="ICBF"/>
    <s v="Derechos a la protección"/>
    <s v="Infancia"/>
    <n v="2019"/>
    <n v="483.39324327143026"/>
    <n v="483.39324327143026"/>
    <n v="171"/>
    <s v="Tasa por 100.000 habitantes"/>
  </r>
  <r>
    <n v="11001"/>
    <s v="Bogotá. D.C."/>
    <x v="0"/>
    <s v="Tasa de violencia contra niños y niñas de 6 a 11 años"/>
    <s v="ICBF"/>
    <s v="Derechos a la protección"/>
    <s v="Infancia"/>
    <n v="2020"/>
    <n v="137.7767188422612"/>
    <n v="137.7767188422612"/>
    <n v="171"/>
    <s v="Tasa por 100.000 habitantes"/>
  </r>
  <r>
    <n v="11001"/>
    <s v="Bogotá. D.C."/>
    <x v="0"/>
    <s v="Tasa de violencia contra niños y niñas de 6 a 11 años"/>
    <s v="ICBF"/>
    <s v="Derechos a la protección"/>
    <s v="Infancia"/>
    <n v="2021"/>
    <n v="255.6904072906319"/>
    <n v="255.6904072906319"/>
    <n v="171"/>
    <s v="Tasa por 100.000 habitantes"/>
  </r>
  <r>
    <n v="11001"/>
    <s v="Bogotá. D.C."/>
    <x v="0"/>
    <s v="Tasa de violencia contra adolescentes 12 a 17 años."/>
    <s v="ICBF"/>
    <s v="Derechos a la protección"/>
    <s v="Adolescencia"/>
    <n v="2018"/>
    <n v="1024.4175138444484"/>
    <n v="1024.4175138444484"/>
    <n v="172"/>
    <s v="Tasa por 100.000 habitantes"/>
  </r>
  <r>
    <n v="11001"/>
    <s v="Bogotá. D.C."/>
    <x v="0"/>
    <s v="Tasa de violencia contra adolescentes 12 a 17 años."/>
    <s v="ICBF"/>
    <s v="Derechos a la protección"/>
    <s v="Adolescencia"/>
    <n v="2019"/>
    <n v="928.34161941534444"/>
    <n v="928.34161941534444"/>
    <n v="172"/>
    <s v="Tasa por 100.000 habitantes"/>
  </r>
  <r>
    <n v="11001"/>
    <s v="Bogotá. D.C."/>
    <x v="0"/>
    <s v="Tasa de violencia contra adolescentes 12 a 17 años."/>
    <s v="ICBF"/>
    <s v="Derechos a la protección"/>
    <s v="Adolescencia"/>
    <n v="2020"/>
    <n v="454.40563515068465"/>
    <n v="454.40563515068465"/>
    <n v="172"/>
    <s v="Tasa por 100.000 habitantes"/>
  </r>
  <r>
    <n v="11001"/>
    <s v="Bogotá. D.C."/>
    <x v="0"/>
    <s v="Tasa de violencia contra adolescentes 12 a 17 años."/>
    <s v="ICBF"/>
    <s v="Derechos a la protección"/>
    <s v="Adolescencia"/>
    <n v="2021"/>
    <n v="657.49546483573363"/>
    <n v="657.49546483573363"/>
    <n v="172"/>
    <s v="Tasa por 100.000 habitantes"/>
  </r>
  <r>
    <n v="11"/>
    <s v="Bogotá. D.C."/>
    <x v="2"/>
    <s v="Tasa de violencia contra niños y niñas de primera infancia"/>
    <s v="ICBF"/>
    <s v="Derecho a la integridad personal"/>
    <s v="Primera Infancia"/>
    <n v="2018"/>
    <n v="271.75105637078923"/>
    <n v="271.75105637078923"/>
    <n v="170"/>
    <s v="Tasa por 100.000 habitantes"/>
  </r>
  <r>
    <n v="11"/>
    <s v="Bogotá. D.C."/>
    <x v="2"/>
    <s v="Tasa de violencia contra niños y niñas de primera infancia"/>
    <s v="ICBF"/>
    <s v="Derecho a la integridad personal"/>
    <s v="Primera Infancia"/>
    <n v="2019"/>
    <n v="273.29115728756375"/>
    <n v="273.29115728756375"/>
    <n v="170"/>
    <s v="Tasa por 100.000 habitantes"/>
  </r>
  <r>
    <n v="11"/>
    <s v="Bogotá. D.C."/>
    <x v="2"/>
    <s v="Tasa de violencia contra niños y niñas de primera infancia"/>
    <s v="ICBF"/>
    <s v="Derecho a la integridad personal"/>
    <s v="Primera Infancia"/>
    <n v="2020"/>
    <n v="107.54928212971289"/>
    <n v="107.54928212971289"/>
    <n v="170"/>
    <s v="Tasa por 100.000 habitantes"/>
  </r>
  <r>
    <n v="11"/>
    <s v="Bogotá. D.C."/>
    <x v="2"/>
    <s v="Tasa de violencia contra niños y niñas de primera infancia"/>
    <s v="ICBF"/>
    <s v="Derecho a la integridad personal"/>
    <s v="Primera Infancia"/>
    <n v="2021"/>
    <n v="132.7989553376145"/>
    <n v="132.7989553376145"/>
    <n v="170"/>
    <s v="Tasa por 100.000 habitantes"/>
  </r>
  <r>
    <n v="11"/>
    <s v="Bogotá. D.C."/>
    <x v="2"/>
    <s v="Tasa de violencia contra niños y niñas de 6 a 11 años"/>
    <s v="ICBF"/>
    <s v="Derechos a la protección"/>
    <s v="Infancia"/>
    <n v="2018"/>
    <n v="468.54012576234214"/>
    <n v="468.54012576234214"/>
    <n v="171"/>
    <s v="Tasa por 100.000 habitantes"/>
  </r>
  <r>
    <n v="11"/>
    <s v="Bogotá. D.C."/>
    <x v="2"/>
    <s v="Tasa de violencia contra niños y niñas de 6 a 11 años"/>
    <s v="ICBF"/>
    <s v="Derechos a la protección"/>
    <s v="Infancia"/>
    <n v="2019"/>
    <n v="483.39324327143026"/>
    <n v="483.39324327143026"/>
    <n v="171"/>
    <s v="Tasa por 100.000 habitantes"/>
  </r>
  <r>
    <n v="11"/>
    <s v="Bogotá. D.C."/>
    <x v="2"/>
    <s v="Tasa de violencia contra niños y niñas de 6 a 11 años"/>
    <s v="ICBF"/>
    <s v="Derechos a la protección"/>
    <s v="Infancia"/>
    <n v="2020"/>
    <n v="137.7767188422612"/>
    <n v="137.7767188422612"/>
    <n v="171"/>
    <s v="Tasa por 100.000 habitantes"/>
  </r>
  <r>
    <n v="11"/>
    <s v="Bogotá. D.C."/>
    <x v="2"/>
    <s v="Tasa de violencia contra niños y niñas de 6 a 11 años"/>
    <s v="ICBF"/>
    <s v="Derechos a la protección"/>
    <s v="Infancia"/>
    <n v="2021"/>
    <n v="255.6904072906319"/>
    <n v="255.6904072906319"/>
    <n v="171"/>
    <s v="Tasa por 100.000 habitantes"/>
  </r>
  <r>
    <n v="11"/>
    <s v="Bogotá. D.C."/>
    <x v="2"/>
    <s v="Tasa de violencia contra adolescentes 12 a 17 años."/>
    <s v="ICBF"/>
    <s v="Derechos a la protección"/>
    <s v="Adolescencia"/>
    <n v="2018"/>
    <n v="1024.4175138444484"/>
    <n v="1024.4175138444484"/>
    <n v="172"/>
    <s v="Tasa por 100.000 habitantes"/>
  </r>
  <r>
    <n v="11"/>
    <s v="Bogotá. D.C."/>
    <x v="2"/>
    <s v="Tasa de violencia contra adolescentes 12 a 17 años."/>
    <s v="ICBF"/>
    <s v="Derechos a la protección"/>
    <s v="Adolescencia"/>
    <n v="2019"/>
    <n v="928.34161941534444"/>
    <n v="928.34161941534444"/>
    <n v="172"/>
    <s v="Tasa por 100.000 habitantes"/>
  </r>
  <r>
    <n v="11"/>
    <s v="Bogotá. D.C."/>
    <x v="2"/>
    <s v="Tasa de violencia contra adolescentes 12 a 17 años."/>
    <s v="ICBF"/>
    <s v="Derechos a la protección"/>
    <s v="Adolescencia"/>
    <n v="2020"/>
    <n v="454.40563515068465"/>
    <n v="454.40563515068465"/>
    <n v="172"/>
    <s v="Tasa por 100.000 habitantes"/>
  </r>
  <r>
    <n v="11"/>
    <s v="Bogotá. D.C."/>
    <x v="2"/>
    <s v="Tasa de violencia contra adolescentes 12 a 17 años."/>
    <s v="ICBF"/>
    <s v="Derechos a la protección"/>
    <s v="Adolescencia"/>
    <n v="2021"/>
    <n v="657.49546483573363"/>
    <n v="657.49546483573363"/>
    <n v="172"/>
    <s v="Tasa por 100.000 habitantes"/>
  </r>
  <r>
    <n v="1"/>
    <s v="Dato Nacional"/>
    <x v="1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1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1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1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1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1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1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1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1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1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1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1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11001"/>
    <s v="Bogotá. D.C."/>
    <x v="0"/>
    <s v="Calidad de agua"/>
    <s v="INS"/>
    <s v="Derecho  a un ambiente sano"/>
    <s v="Primera Infancia_x000a_Infancia_x000a_Adolescencia_x000a_juventud"/>
    <n v="2021"/>
    <n v="4.0999999999999996"/>
    <n v="4.0999999999999996"/>
    <n v="1"/>
    <s v="Porcentaje"/>
  </r>
  <r>
    <n v="11001"/>
    <s v="Bogotá. D.C."/>
    <x v="0"/>
    <s v="Calidad de agua"/>
    <s v="INS"/>
    <s v="Derecho  a un ambiente sano"/>
    <s v="Primera Infancia_x000a_Infancia_x000a_Adolescencia_x000a_juventud"/>
    <n v="2020"/>
    <n v="3.7"/>
    <n v="3.7"/>
    <n v="1"/>
    <s v="Porcentaje"/>
  </r>
  <r>
    <n v="11001"/>
    <s v="Bogotá. D.C.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3.9 -Favorable"/>
    <s v="3.9 -Favorable"/>
    <n v="173"/>
    <s v="Número"/>
  </r>
  <r>
    <n v="11001"/>
    <s v="Bogotá. D.C.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5.5 -Favorable"/>
    <s v="5.5 -Favorable"/>
    <n v="173"/>
    <s v="Número"/>
  </r>
  <r>
    <n v="11001"/>
    <s v="Bogotá. D.C."/>
    <x v="0"/>
    <s v="Calidad de agua"/>
    <s v="INS"/>
    <s v="Derecho  a un ambiente sano"/>
    <s v="Primera Infancia_x000a_Infancia_x000a_Adolescencia_x000a_juventud"/>
    <n v="2019"/>
    <s v="5.2"/>
    <s v="5.2"/>
    <n v="1"/>
    <s v="Porcentaje"/>
  </r>
  <r>
    <n v="1"/>
    <s v="Dato Nacional"/>
    <x v="1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11"/>
    <s v="Bogotá. D.C."/>
    <x v="2"/>
    <s v="Calidad de agua"/>
    <s v="INS"/>
    <s v="Derecho  a un ambiente sano"/>
    <s v="Primera Infancia_x000a_Infancia_x000a_Adolescencia_x000a_juventud"/>
    <n v="2021"/>
    <n v="4.0999999999999996"/>
    <n v="4.0999999999999996"/>
    <n v="1"/>
    <s v="Porcentaje"/>
  </r>
  <r>
    <n v="1"/>
    <s v="Dato Nacional"/>
    <x v="1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11"/>
    <s v="Bogotá. D.C."/>
    <x v="2"/>
    <s v="Calidad de agua"/>
    <s v="INS"/>
    <s v="Derecho  a un ambiente sano"/>
    <s v="Primera Infancia_x000a_Infancia_x000a_Adolescencia_x000a_juventud"/>
    <n v="2020"/>
    <n v="3.7"/>
    <n v="3.7"/>
    <n v="1"/>
    <s v="Porcentaje"/>
  </r>
  <r>
    <n v="1"/>
    <s v="Dato Nacional"/>
    <x v="1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11"/>
    <s v="Bogotá. D.C."/>
    <x v="2"/>
    <s v="Calidad de agua"/>
    <s v="INS"/>
    <s v="Derecho  a un ambiente sano"/>
    <s v="Primera Infancia_x000a_Infancia_x000a_Adolescencia_x000a_juventud"/>
    <n v="2019"/>
    <n v="4.8"/>
    <n v="4.8"/>
    <n v="1"/>
    <s v="Porcentaje"/>
  </r>
  <r>
    <n v="11001"/>
    <s v="Bogotá. D.C."/>
    <x v="0"/>
    <s v="Tasa de violencia de pareja cuando la víctima es menor de 18 años"/>
    <s v="INMLyCF"/>
    <s v="Derechos a la protección"/>
    <s v="Adolescencia"/>
    <n v="2018"/>
    <n v="25.73"/>
    <n v="25.73"/>
    <n v="143"/>
    <s v="Tasa por 100.000 habitantes"/>
  </r>
  <r>
    <n v="11001"/>
    <s v="Bogotá. D.C."/>
    <x v="0"/>
    <s v="Tasa de exámenes médico legales por presunto delito sexual contra niños y niñas de 0 a 5 años"/>
    <s v="INMLyCF"/>
    <s v="Derechos a la protección"/>
    <s v="Primera Infancia"/>
    <n v="2018"/>
    <n v="99"/>
    <n v="99"/>
    <n v="155"/>
    <s v="Tasa por 100.000 habitantes"/>
  </r>
  <r>
    <n v="11001"/>
    <s v="Bogotá. D.C."/>
    <x v="0"/>
    <s v="Tasa de exámenes médico legales por presunto delito sexual contra niños y niñas de 6 a 11 años"/>
    <s v="INMLyCF"/>
    <s v="Derechos a la protección"/>
    <s v="Infancia"/>
    <n v="2018"/>
    <n v="181.78"/>
    <n v="181.78"/>
    <n v="156"/>
    <s v="Tasa por 100.000 habitantes"/>
  </r>
  <r>
    <n v="11001"/>
    <s v="Bogotá. D.C."/>
    <x v="0"/>
    <s v="Tasa de exámenes médico legales por presunto delito sexual contra adolescentes"/>
    <s v="INMLyCF"/>
    <s v="Derechos a la protección"/>
    <s v="Adolescencia"/>
    <n v="2018"/>
    <n v="215.8"/>
    <n v="215.8"/>
    <n v="157"/>
    <s v="Tasa por 100.000 habitantes"/>
  </r>
  <r>
    <n v="11001"/>
    <s v="Bogotá. D.C."/>
    <x v="0"/>
    <s v="Tasa de homicidios en niños y niñas de 0 a 5 años"/>
    <s v="INMLyCF"/>
    <s v="Derecho a la integridad personal"/>
    <s v="Primera Infancia"/>
    <n v="2018"/>
    <n v="0.82"/>
    <n v="0.82"/>
    <n v="158"/>
    <s v="Tasa por 100.000 habitantes"/>
  </r>
  <r>
    <n v="11001"/>
    <s v="Bogotá. D.C."/>
    <x v="0"/>
    <s v="Tasa de homicidios en niños y niñas de 6 a 11 años"/>
    <s v="INMLyCF"/>
    <s v="Derecho a la integridad personal"/>
    <s v="Infancia"/>
    <n v="2018"/>
    <n v="0.42"/>
    <n v="0.42"/>
    <n v="159"/>
    <s v="Tasa por 100.000 habitantes"/>
  </r>
  <r>
    <n v="11001"/>
    <s v="Bogotá. D.C."/>
    <x v="0"/>
    <s v="Tasa de homicidios en adolescentes (12 a 17 años)"/>
    <s v="INMLyCF"/>
    <s v="Derecho a la integridad personal"/>
    <s v="Adolescencia"/>
    <n v="2018"/>
    <n v="7.76"/>
    <n v="7.76"/>
    <n v="160"/>
    <s v="Tasa por 100.000 habitantes"/>
  </r>
  <r>
    <n v="11001"/>
    <s v="Bogotá. D.C."/>
    <x v="0"/>
    <s v="Tasa de muertes por eventos de transporte en niños y niñas de 0 a 5 años"/>
    <s v="INMLyCF"/>
    <s v="Derecho a la integridad personal"/>
    <s v="Primera Infancia"/>
    <n v="2018"/>
    <n v="0.49"/>
    <n v="0.49"/>
    <n v="162"/>
    <s v="Tasa por 100.000 habitantes"/>
  </r>
  <r>
    <n v="11001"/>
    <s v="Bogotá. D.C."/>
    <x v="0"/>
    <s v="Tasa de muertes por eventos de transporte en adolescentes (12 a 17 años)"/>
    <s v="INMLyCF"/>
    <s v="Derecho a la integridad personal"/>
    <s v="Adolescencia"/>
    <n v="2018"/>
    <n v="1.36"/>
    <n v="1.36"/>
    <n v="164"/>
    <s v="Tasa por 100.000 habitantes"/>
  </r>
  <r>
    <n v="11001"/>
    <s v="Bogotá. D.C."/>
    <x v="0"/>
    <s v="Tasa de suicidios en niños y niñas de adolescentes (12 a 17 años)"/>
    <s v="INMLyCF"/>
    <s v="Derechos a la protección"/>
    <s v="Adolescencia"/>
    <n v="2018"/>
    <n v="4.49"/>
    <n v="4.49"/>
    <n v="165"/>
    <s v="Tasa por 100.000 habitantes"/>
  </r>
  <r>
    <n v="11001"/>
    <s v="Bogotá. D.C."/>
    <x v="0"/>
    <s v="Tasa de suicidios en niños y niñas de 6 a 11 años"/>
    <s v="INMLyCF"/>
    <s v="Derechos a la protección"/>
    <s v="Infancia"/>
    <n v="2018"/>
    <n v="0.42"/>
    <n v="0.42"/>
    <n v="166"/>
    <s v="Tasa por 100.000 habitantes"/>
  </r>
  <r>
    <n v="11001"/>
    <s v="Bogotá. D.C."/>
    <x v="0"/>
    <s v="Tasa de violencia intrafamiliar en niños y niñas de 0 a 5 años"/>
    <s v="INMLyCF"/>
    <s v="Derecho a la integridad personal"/>
    <s v="Primera Infancia"/>
    <n v="2018"/>
    <n v="103.38"/>
    <n v="103.38"/>
    <n v="167"/>
    <s v="Tasa por 100.000 habitantes"/>
  </r>
  <r>
    <n v="11001"/>
    <s v="Bogotá. D.C."/>
    <x v="0"/>
    <s v="Tasa de violencia intrafamiliar en niños y niñas de 6 a 11 años"/>
    <s v="INMLyCF"/>
    <s v="Derechos a la protección"/>
    <s v="Infancia"/>
    <n v="2018"/>
    <n v="173.48"/>
    <n v="173.48"/>
    <n v="168"/>
    <s v="Tasa por 100.000 habitantes"/>
  </r>
  <r>
    <n v="11001"/>
    <s v="Bogotá. D.C."/>
    <x v="0"/>
    <s v="Tasa de violencia intrafamiliar en adolescentes (12 a 17 años)"/>
    <s v="INMLyCF"/>
    <s v="Derechos a la protección"/>
    <s v="Adolescencia"/>
    <n v="2018"/>
    <n v="272.98"/>
    <n v="272.98"/>
    <n v="169"/>
    <s v="Tasa por 100.000 habitantes"/>
  </r>
  <r>
    <n v="11001"/>
    <s v="Bogotá. D.C."/>
    <x v="0"/>
    <s v="Tasa de violencia de pareja cuando la víctima es menor de 18 años"/>
    <s v="INMLyCF"/>
    <s v="Derechos a la protección"/>
    <s v="Adolescencia"/>
    <n v="2019"/>
    <n v="30.097067064956551"/>
    <n v="30.097067064956551"/>
    <n v="143"/>
    <s v="Tasa por 100.000 habitantes"/>
  </r>
  <r>
    <n v="11001"/>
    <s v="Bogotá. D.C."/>
    <x v="0"/>
    <s v="Tasa de exámenes médico legales por presunto delito sexual contra niños y niñas de 0 a 5 años"/>
    <s v="INMLyCF"/>
    <s v="Derechos a la protección"/>
    <s v="Primera Infancia"/>
    <n v="2019"/>
    <n v="126.59684658763955"/>
    <n v="126.59684658763955"/>
    <n v="155"/>
    <s v="Tasa por 100.000 habitantes"/>
  </r>
  <r>
    <n v="11001"/>
    <s v="Bogotá. D.C."/>
    <x v="0"/>
    <s v="Tasa de exámenes médico legales por presunto delito sexual contra niños y niñas de 6 a 11 años"/>
    <s v="INMLyCF"/>
    <s v="Derechos a la protección"/>
    <s v="Infancia"/>
    <n v="2019"/>
    <n v="236.39511357394647"/>
    <n v="236.39511357394647"/>
    <n v="156"/>
    <s v="Tasa por 100.000 habitantes"/>
  </r>
  <r>
    <n v="11001"/>
    <s v="Bogotá. D.C."/>
    <x v="0"/>
    <s v="Tasa de exámenes médico legales por presunto delito sexual contra adolescentes"/>
    <s v="INMLyCF"/>
    <s v="Derechos a la protección"/>
    <s v="Adolescencia"/>
    <n v="2019"/>
    <n v="274.41443500401562"/>
    <n v="274.41443500401562"/>
    <n v="157"/>
    <s v="Tasa por 100.000 habitantes"/>
  </r>
  <r>
    <n v="11001"/>
    <s v="Bogotá. D.C."/>
    <x v="0"/>
    <s v="Tasa de homicidios en niños y niñas de 0 a 5 años"/>
    <s v="INMLyCF"/>
    <s v="Derecho a la integridad personal"/>
    <s v="Primera Infancia"/>
    <n v="2019"/>
    <n v="1.2024123827862643"/>
    <n v="1.2024123827862643"/>
    <n v="158"/>
    <s v="Tasa por 100.000 habitantes"/>
  </r>
  <r>
    <n v="11001"/>
    <s v="Bogotá. D.C."/>
    <x v="0"/>
    <s v="Tasa de homicidios en niños y niñas de 6 a 11 años"/>
    <s v="INMLyCF"/>
    <s v="Derecho a la integridad personal"/>
    <s v="Infancia"/>
    <n v="2019"/>
    <n v="1.0429196187085874"/>
    <n v="1.0429196187085874"/>
    <n v="159"/>
    <s v="Tasa por 100.000 habitantes"/>
  </r>
  <r>
    <n v="11001"/>
    <s v="Bogotá. D.C."/>
    <x v="0"/>
    <s v="Tasa de homicidios en adolescentes (12 a 17 años)"/>
    <s v="INMLyCF"/>
    <s v="Derecho a la integridad personal"/>
    <s v="Adolescencia"/>
    <n v="2019"/>
    <n v="7.7254503696145163"/>
    <n v="7.7254503696145163"/>
    <n v="160"/>
    <s v="Tasa por 100.000 habitantes"/>
  </r>
  <r>
    <n v="11001"/>
    <s v="Bogotá. D.C."/>
    <x v="0"/>
    <s v="Tasa de muertes por eventos de transporte en niños y niñas de 0 a 5 años"/>
    <s v="INMLyCF"/>
    <s v="Derecho a la integridad personal"/>
    <s v="Primera Infancia"/>
    <n v="2019"/>
    <n v="1.2409257305950239"/>
    <n v="1.2409257305950239"/>
    <n v="162"/>
    <s v="Tasa por 100.000 habitantes"/>
  </r>
  <r>
    <n v="11001"/>
    <s v="Bogotá. D.C."/>
    <x v="0"/>
    <s v="Tasa de muertes por eventos de transporte en niños y niñas de 6 a 11 años"/>
    <s v="INMLyCF"/>
    <s v="Derecho a la integridad personal"/>
    <s v="Infancia"/>
    <n v="2019"/>
    <n v="0.69527974580572494"/>
    <n v="0.69527974580572494"/>
    <n v="163"/>
    <s v="Tasa por 100.000 habitantes"/>
  </r>
  <r>
    <n v="11001"/>
    <s v="Bogotá. D.C."/>
    <x v="0"/>
    <s v="Tasa de muertes por eventos de transporte en adolescentes (12 a 17 años)"/>
    <s v="INMLyCF"/>
    <s v="Derecho a la integridad personal"/>
    <s v="Adolescencia"/>
    <n v="2019"/>
    <n v="1.4485219443027217"/>
    <n v="1.4485219443027217"/>
    <n v="164"/>
    <s v="Tasa por 100.000 habitantes"/>
  </r>
  <r>
    <n v="11001"/>
    <s v="Bogotá. D.C."/>
    <x v="0"/>
    <s v="Tasa de suicidios en niños y niñas de adolescentes (12 a 17 años)"/>
    <s v="INMLyCF"/>
    <s v="Derechos a la protección"/>
    <s v="Adolescencia"/>
    <n v="2019"/>
    <n v="5.6331408945105848"/>
    <n v="5.6331408945105848"/>
    <n v="165"/>
    <s v="Tasa por 100.000 habitantes"/>
  </r>
  <r>
    <n v="11001"/>
    <s v="Bogotá. D.C."/>
    <x v="0"/>
    <s v="Tasa de suicidios en niños y niñas de 6 a 11 años"/>
    <s v="INMLyCF"/>
    <s v="Derechos a la protección"/>
    <s v="Infancia"/>
    <n v="2019"/>
    <n v="0.5214598093542937"/>
    <n v="0.5214598093542937"/>
    <n v="166"/>
    <s v="Tasa por 100.000 habitantes"/>
  </r>
  <r>
    <n v="11001"/>
    <s v="Bogotá. D.C."/>
    <x v="0"/>
    <s v="Tasa de violencia intrafamiliar en niños y niñas de 0 a 5 años"/>
    <s v="INMLyCF"/>
    <s v="Derecho a la integridad personal"/>
    <s v="Primera Infancia"/>
    <n v="2019"/>
    <n v="134.3266404769798"/>
    <n v="134.3266404769798"/>
    <n v="167"/>
    <s v="Tasa por 100.000 habitantes"/>
  </r>
  <r>
    <n v="11001"/>
    <s v="Bogotá. D.C."/>
    <x v="0"/>
    <s v="Tasa de violencia intrafamiliar en niños y niñas de 6 a 11 años"/>
    <s v="INMLyCF"/>
    <s v="Derechos a la protección"/>
    <s v="Infancia"/>
    <n v="2019"/>
    <n v="228.05175662427777"/>
    <n v="228.05175662427777"/>
    <n v="168"/>
    <s v="Tasa por 100.000 habitantes"/>
  </r>
  <r>
    <n v="11001"/>
    <s v="Bogotá. D.C."/>
    <x v="0"/>
    <s v="Tasa de violencia intrafamiliar en adolescentes (12 a 17 años)"/>
    <s v="INMLyCF"/>
    <s v="Derechos a la protección"/>
    <s v="Adolescencia"/>
    <n v="2019"/>
    <n v="272.32212552891167"/>
    <n v="272.32212552891167"/>
    <n v="169"/>
    <s v="Tasa por 100.000 habitantes"/>
  </r>
  <r>
    <n v="11001"/>
    <s v="Bogotá. D.C."/>
    <x v="0"/>
    <s v="Tasa de violencia de pareja cuando la víctima es menor de 18 años"/>
    <s v="INMLyCF"/>
    <s v="Derechos a la protección"/>
    <s v="Adolescencia"/>
    <n v="2020"/>
    <n v="13.671229710837215"/>
    <n v="13.671229710837215"/>
    <n v="143"/>
    <s v="Tasa por 100.000 habitantes"/>
  </r>
  <r>
    <n v="11001"/>
    <s v="Bogotá. D.C."/>
    <x v="0"/>
    <s v="Tasa de exámenes médico legales por presunto delito sexual contra niños y niñas de 0 a 5 años"/>
    <s v="INMLyCF"/>
    <s v="Derechos a la protección"/>
    <s v="Primera Infancia"/>
    <n v="2020"/>
    <n v="88.410590979071074"/>
    <n v="88.410590979071074"/>
    <n v="155"/>
    <s v="Tasa por 100.000 habitantes"/>
  </r>
  <r>
    <n v="11001"/>
    <s v="Bogotá. D.C."/>
    <x v="0"/>
    <s v="Tasa de exámenes médico legales por presunto delito sexual contra niños y niñas de 6 a 11 años"/>
    <s v="INMLyCF"/>
    <s v="Derechos a la protección"/>
    <s v="Infancia"/>
    <n v="2020"/>
    <n v="173.17048746715284"/>
    <n v="173.17048746715284"/>
    <n v="156"/>
    <s v="Tasa por 100.000 habitantes"/>
  </r>
  <r>
    <n v="11001"/>
    <s v="Bogotá. D.C."/>
    <x v="0"/>
    <s v="Tasa de exámenes médico legales por presunto delito sexual contra adolescentes"/>
    <s v="INMLyCF"/>
    <s v="Derechos a la protección"/>
    <s v="Adolescencia"/>
    <n v="2020"/>
    <n v="238.27000353173435"/>
    <n v="238.27000353173435"/>
    <n v="157"/>
    <s v="Tasa por 100.000 habitantes"/>
  </r>
  <r>
    <n v="11001"/>
    <s v="Bogotá. D.C."/>
    <x v="0"/>
    <s v="Tasa de homicidios en niños y niñas de 0 a 5 años"/>
    <s v="INMLyCF"/>
    <s v="Derecho a la integridad personal"/>
    <s v="Primera Infancia"/>
    <n v="2020"/>
    <n v="0.84684474117884168"/>
    <n v="0.84684474117884168"/>
    <n v="158"/>
    <s v="Tasa por 100.000 habitantes"/>
  </r>
  <r>
    <n v="11001"/>
    <s v="Bogotá. D.C."/>
    <x v="0"/>
    <s v="Tasa de homicidios en niños y niñas de 6 a 11 años"/>
    <s v="INMLyCF"/>
    <s v="Derecho a la integridad personal"/>
    <s v="Infancia"/>
    <n v="2020"/>
    <n v="0.17265252987752031"/>
    <n v="0.17265252987752031"/>
    <n v="159"/>
    <s v="Tasa por 100.000 habitantes"/>
  </r>
  <r>
    <n v="11001"/>
    <s v="Bogotá. D.C."/>
    <x v="0"/>
    <s v="Tasa de homicidios en adolescentes (12 a 17 años)"/>
    <s v="INMLyCF"/>
    <s v="Derecho a la integridad personal"/>
    <s v="Adolescencia"/>
    <n v="2020"/>
    <n v="6.1846039168073128"/>
    <n v="6.1846039168073128"/>
    <n v="160"/>
    <s v="Tasa por 100.000 habitantes"/>
  </r>
  <r>
    <n v="11001"/>
    <s v="Bogotá. D.C."/>
    <x v="0"/>
    <s v="Tasa de muertes por eventos de transporte en niños y niñas de 0 a 5 años"/>
    <s v="INMLyCF"/>
    <s v="Derecho a la integridad personal"/>
    <s v="Primera Infancia"/>
    <n v="2020"/>
    <n v="0.81487140310669715"/>
    <n v="0.81487140310669715"/>
    <n v="162"/>
    <s v="Tasa por 100.000 habitantes"/>
  </r>
  <r>
    <n v="11001"/>
    <s v="Bogotá. D.C."/>
    <x v="0"/>
    <s v="Tasa de muertes por eventos de transporte en niños y niñas de 6 a 11 años"/>
    <s v="INMLyCF"/>
    <s v="Derecho a la integridad personal"/>
    <s v="Infancia"/>
    <n v="2020"/>
    <n v="0.17265252987752031"/>
    <n v="0.17265252987752031"/>
    <n v="163"/>
    <s v="Tasa por 100.000 habitantes"/>
  </r>
  <r>
    <n v="11001"/>
    <s v="Bogotá. D.C."/>
    <x v="0"/>
    <s v="Tasa de muertes por eventos de transporte en adolescentes (12 a 17 años)"/>
    <s v="INMLyCF"/>
    <s v="Derecho a la integridad personal"/>
    <s v="Adolescencia"/>
    <n v="2020"/>
    <n v="1.4647746118754161"/>
    <n v="1.4647746118754161"/>
    <n v="164"/>
    <s v="Tasa por 100.000 habitantes"/>
  </r>
  <r>
    <n v="11001"/>
    <s v="Bogotá. D.C."/>
    <x v="0"/>
    <s v="Tasa de suicidios en niños y niñas de adolescentes (12 a 17 años)"/>
    <s v="INMLyCF"/>
    <s v="Derechos a la protección"/>
    <s v="Adolescencia"/>
    <n v="2020"/>
    <n v="3.5805601623621284"/>
    <n v="3.5805601623621284"/>
    <n v="165"/>
    <s v="Tasa por 100.000 habitantes"/>
  </r>
  <r>
    <n v="11001"/>
    <s v="Bogotá. D.C."/>
    <x v="0"/>
    <s v="Tasa de suicidios en niños y niñas de 6 a 11 años"/>
    <s v="INMLyCF"/>
    <s v="Derechos a la protección"/>
    <s v="Infancia"/>
    <n v="2020"/>
    <n v="1.0359151792651218"/>
    <n v="1.0359151792651218"/>
    <n v="166"/>
    <s v="Tasa por 100.000 habitantes"/>
  </r>
  <r>
    <n v="11001"/>
    <s v="Bogotá. D.C."/>
    <x v="0"/>
    <s v="Tasa de violencia intrafamiliar en niños y niñas de 0 a 5 años"/>
    <s v="INMLyCF"/>
    <s v="Derecho a la integridad personal"/>
    <s v="Primera Infancia"/>
    <n v="2020"/>
    <n v="51.149422367202042"/>
    <n v="51.149422367202042"/>
    <n v="167"/>
    <s v="Tasa por 100.000 habitantes"/>
  </r>
  <r>
    <n v="11001"/>
    <s v="Bogotá. D.C."/>
    <x v="0"/>
    <s v="Tasa de violencia intrafamiliar en niños y niñas de 6 a 11 años"/>
    <s v="INMLyCF"/>
    <s v="Derechos a la protección"/>
    <s v="Infancia"/>
    <n v="2020"/>
    <n v="78.211596034516688"/>
    <n v="78.211596034516688"/>
    <n v="168"/>
    <s v="Tasa por 100.000 habitantes"/>
  </r>
  <r>
    <n v="11001"/>
    <s v="Bogotá. D.C."/>
    <x v="0"/>
    <s v="Tasa de violencia intrafamiliar en adolescentes (12 a 17 años)"/>
    <s v="INMLyCF"/>
    <s v="Derechos a la protección"/>
    <s v="Adolescencia"/>
    <n v="2020"/>
    <n v="137.85156625094194"/>
    <n v="137.85156625094194"/>
    <n v="169"/>
    <s v="Tasa por 100.000 habitantes"/>
  </r>
  <r>
    <n v="11001"/>
    <s v="Bogotá. D.C."/>
    <x v="0"/>
    <s v="Tasa de violencia de pareja cuando la víctima es menor de 18 años"/>
    <s v="INMLyCF"/>
    <s v="Derechos a la protección"/>
    <s v="Adolescencia"/>
    <n v="2021"/>
    <n v="16.536606258444003"/>
    <n v="16.536606258444003"/>
    <n v="143"/>
    <s v="Tasa por 100.000 habitantes"/>
  </r>
  <r>
    <n v="11001"/>
    <s v="Bogotá. D.C."/>
    <x v="0"/>
    <s v="Tasa de exámenes médico legales por presunto delito sexual contra niños y niñas de 0 a 5 años"/>
    <s v="INMLyCF"/>
    <s v="Derechos a la protección"/>
    <s v="Primera Infancia"/>
    <n v="2021"/>
    <n v="73.474133184225735"/>
    <n v="73.474133184225735"/>
    <n v="155"/>
    <s v="Tasa por 100.000 habitantes"/>
  </r>
  <r>
    <n v="11001"/>
    <s v="Bogotá. D.C."/>
    <x v="0"/>
    <s v="Tasa de exámenes médico legales por presunto delito sexual contra niños y niñas de 6 a 11 años"/>
    <s v="INMLyCF"/>
    <s v="Derechos a la protección"/>
    <s v="Infancia"/>
    <n v="2021"/>
    <n v="158.76992182438562"/>
    <n v="158.76992182438562"/>
    <n v="156"/>
    <s v="Tasa por 100.000 habitantes"/>
  </r>
  <r>
    <n v="11001"/>
    <s v="Bogotá. D.C."/>
    <x v="0"/>
    <s v="Tasa de exámenes médico legales por presunto delito sexual contra adolescentes"/>
    <s v="INMLyCF"/>
    <s v="Derechos a la protección"/>
    <s v="Adolescencia"/>
    <n v="2021"/>
    <n v="328.2516342301135"/>
    <n v="328.2516342301135"/>
    <n v="157"/>
    <s v="Tasa por 100.000 habitantes"/>
  </r>
  <r>
    <n v="11001"/>
    <s v="Bogotá. D.C."/>
    <x v="0"/>
    <s v="Tasa de homicidios en niños y niñas de 0 a 5 años"/>
    <s v="INMLyCF"/>
    <s v="Derecho a la integridad personal"/>
    <s v="Primera Infancia"/>
    <n v="2021"/>
    <n v="1.3637890150204313"/>
    <n v="1.3637890150204313"/>
    <n v="158"/>
    <s v="Tasa por 100.000 habitantes"/>
  </r>
  <r>
    <n v="11001"/>
    <s v="Bogotá. D.C."/>
    <x v="0"/>
    <s v="Tasa de homicidios en adolescentes (12 a 17 años)"/>
    <s v="INMLyCF"/>
    <s v="Derecho a la integridad personal"/>
    <s v="Adolescencia"/>
    <n v="2021"/>
    <n v="3.6380533768576813"/>
    <n v="3.6380533768576813"/>
    <n v="160"/>
    <s v="Tasa por 100.000 habitantes"/>
  </r>
  <r>
    <n v="11001"/>
    <s v="Bogotá. D.C."/>
    <x v="0"/>
    <s v="Tasa de muertes por eventos de transporte en niños y niñas de 6 a 11 años"/>
    <s v="INMLyCF"/>
    <s v="Derecho a la integridad personal"/>
    <s v="Infancia"/>
    <n v="2021"/>
    <n v="0.6910551548395456"/>
    <n v="0.6910551548395456"/>
    <n v="163"/>
    <s v="Tasa por 100.000 habitantes"/>
  </r>
  <r>
    <n v="11001"/>
    <s v="Bogotá. D.C."/>
    <x v="0"/>
    <s v="Tasa de muertes por eventos de transporte en adolescentes (12 a 17 años)"/>
    <s v="INMLyCF"/>
    <s v="Derecho a la integridad personal"/>
    <s v="Adolescencia"/>
    <n v="2021"/>
    <n v="1.8190266884288406"/>
    <n v="1.8190266884288406"/>
    <n v="164"/>
    <s v="Tasa por 100.000 habitantes"/>
  </r>
  <r>
    <n v="11001"/>
    <s v="Bogotá. D.C."/>
    <x v="0"/>
    <s v="Tasa de suicidios en niños y niñas de adolescentes (12 a 17 años)"/>
    <s v="INMLyCF"/>
    <s v="Derechos a la protección"/>
    <s v="Adolescencia"/>
    <n v="2021"/>
    <n v="4.7956158149487615"/>
    <n v="4.7956158149487615"/>
    <n v="165"/>
    <s v="Tasa por 100.000 habitantes"/>
  </r>
  <r>
    <n v="11001"/>
    <s v="Bogotá. D.C."/>
    <x v="0"/>
    <s v="Tasa de suicidios en niños y niñas de 6 a 11 años"/>
    <s v="INMLyCF"/>
    <s v="Derechos a la protección"/>
    <s v="Infancia"/>
    <n v="2021"/>
    <n v="0.1727637887098864"/>
    <n v="0.1727637887098864"/>
    <n v="166"/>
    <s v="Tasa por 100.000 habitantes"/>
  </r>
  <r>
    <n v="11001"/>
    <s v="Bogotá. D.C."/>
    <x v="0"/>
    <s v="Tasa de violencia intrafamiliar en niños y niñas de 0 a 5 años"/>
    <s v="INMLyCF"/>
    <s v="Derecho a la integridad personal"/>
    <s v="Primera Infancia"/>
    <n v="2021"/>
    <n v="54.040139720184591"/>
    <n v="54.040139720184591"/>
    <n v="167"/>
    <s v="Tasa por 100.000 habitantes"/>
  </r>
  <r>
    <n v="11001"/>
    <s v="Bogotá. D.C."/>
    <x v="0"/>
    <s v="Tasa de violencia intrafamiliar en niños y niñas de 6 a 11 años"/>
    <s v="INMLyCF"/>
    <s v="Derechos a la protección"/>
    <s v="Infancia"/>
    <n v="2021"/>
    <n v="90.009933917850816"/>
    <n v="90.009933917850816"/>
    <n v="168"/>
    <s v="Tasa por 100.000 habitantes"/>
  </r>
  <r>
    <n v="11001"/>
    <s v="Bogotá. D.C."/>
    <x v="0"/>
    <s v="Tasa de violencia intrafamiliar en adolescentes (12 a 17 años)"/>
    <s v="INMLyCF"/>
    <s v="Derechos a la protección"/>
    <s v="Adolescencia"/>
    <n v="2021"/>
    <n v="160.5704467694913"/>
    <n v="160.5704467694913"/>
    <n v="169"/>
    <s v="Tasa por 100.000 habitantes"/>
  </r>
  <r>
    <n v="11"/>
    <s v="Bogotá. D.C."/>
    <x v="2"/>
    <s v="Tasa de violencia de pareja cuando la víctima es menor de 18 años"/>
    <s v="INMLyCF"/>
    <s v="Derechos a la protección"/>
    <s v="Adolescencia"/>
    <n v="2018"/>
    <n v="25.732210737275487"/>
    <n v="25.732210737275487"/>
    <n v="143"/>
    <s v="Tasa por 100.000 habitantes"/>
  </r>
  <r>
    <n v="1"/>
    <s v="Dato Nacional"/>
    <x v="1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11"/>
    <s v="Bogotá. D.C."/>
    <x v="2"/>
    <s v="Tasa de exámenes médico legales por presunto delito sexual contra niños y niñas de 0 a 5 años"/>
    <s v="INMLyCF"/>
    <s v="Derechos a la protección"/>
    <s v="Primera Infancia"/>
    <n v="2018"/>
    <n v="99.000275228980925"/>
    <n v="99.000275228980925"/>
    <n v="155"/>
    <s v="Tasa por 100.000 habitantes"/>
  </r>
  <r>
    <n v="1"/>
    <s v="Dato Nacional"/>
    <x v="1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11"/>
    <s v="Bogotá. D.C."/>
    <x v="2"/>
    <s v="Tasa de exámenes médico legales por presunto delito sexual contra niños y niñas de 6 a 11 años"/>
    <s v="INMLyCF"/>
    <s v="Derechos a la protección"/>
    <s v="Infancia"/>
    <n v="2018"/>
    <n v="181.78120681139993"/>
    <n v="181.78120681139993"/>
    <n v="156"/>
    <s v="Tasa por 100.000 habitantes"/>
  </r>
  <r>
    <n v="1"/>
    <s v="Dato Nacional"/>
    <x v="1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11"/>
    <s v="Bogotá. D.C."/>
    <x v="2"/>
    <s v="Tasa de exámenes médico legales por presunto delito sexual contra adolescentes"/>
    <s v="INMLyCF"/>
    <s v="Derechos a la protección"/>
    <s v="Adolescencia"/>
    <n v="2018"/>
    <n v="215.79658210889764"/>
    <n v="215.79658210889764"/>
    <n v="157"/>
    <s v="Tasa por 100.000 habitantes"/>
  </r>
  <r>
    <n v="1"/>
    <s v="Dato Nacional"/>
    <x v="1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1"/>
    <s v="Bogotá. D.C."/>
    <x v="2"/>
    <s v="Tasa de homicidios en niños y niñas de 0 a 5 años"/>
    <s v="INMLyCF"/>
    <s v="Derecho a la integridad personal"/>
    <s v="Primera Infancia"/>
    <n v="2018"/>
    <n v="0.82157904754341027"/>
    <n v="0.82157904754341027"/>
    <n v="158"/>
    <s v="Tasa por 100.000 habitantes"/>
  </r>
  <r>
    <n v="1"/>
    <s v="Dato Nacional"/>
    <x v="1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1"/>
    <s v="Bogotá. D.C."/>
    <x v="2"/>
    <s v="Tasa de homicidios en niños y niñas de 6 a 11 años"/>
    <s v="INMLyCF"/>
    <s v="Derecho a la integridad personal"/>
    <s v="Infancia"/>
    <n v="2018"/>
    <n v="0.41502558632739706"/>
    <n v="0.41502558632739706"/>
    <n v="159"/>
    <s v="Tasa por 100.000 habitantes"/>
  </r>
  <r>
    <n v="1"/>
    <s v="Dato Nacional"/>
    <x v="1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11"/>
    <s v="Bogotá. D.C."/>
    <x v="2"/>
    <s v="Tasa de homicidios en adolescentes (12 a 17 años)"/>
    <s v="INMLyCF"/>
    <s v="Derecho a la integridad personal"/>
    <s v="Adolescencia"/>
    <n v="2018"/>
    <n v="7.7605080001307041"/>
    <n v="7.7605080001307041"/>
    <n v="160"/>
    <s v="Tasa por 100.000 habitantes"/>
  </r>
  <r>
    <n v="1"/>
    <s v="Dato Nacional"/>
    <x v="1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11"/>
    <s v="Bogotá. D.C."/>
    <x v="2"/>
    <s v="Tasa de muertes por eventos de transporte en niños y niñas de 0 a 5 años"/>
    <s v="INMLyCF"/>
    <s v="Derecho a la integridad personal"/>
    <s v="Primera Infancia"/>
    <n v="2018"/>
    <n v="0.49350871536391339"/>
    <n v="0.49350871536391339"/>
    <n v="162"/>
    <s v="Tasa por 100.000 habitantes"/>
  </r>
  <r>
    <n v="1"/>
    <s v="Dato Nacional"/>
    <x v="1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1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11"/>
    <s v="Bogotá. D.C."/>
    <x v="2"/>
    <s v="Tasa de muertes por eventos de transporte en adolescentes (12 a 17 años)"/>
    <s v="INMLyCF"/>
    <s v="Derecho a la integridad personal"/>
    <s v="Adolescencia"/>
    <n v="2018"/>
    <n v="1.3614926316018776"/>
    <n v="1.3614926316018776"/>
    <n v="164"/>
    <s v="Tasa por 100.000 habitantes"/>
  </r>
  <r>
    <n v="1"/>
    <s v="Dato Nacional"/>
    <x v="1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11"/>
    <s v="Bogotá. D.C."/>
    <x v="2"/>
    <s v="Tasa de suicidios en niños y niñas de adolescentes (12 a 17 años)"/>
    <s v="INMLyCF"/>
    <s v="Derechos a la protección"/>
    <s v="Adolescencia"/>
    <n v="2018"/>
    <n v="4.4929256842861962"/>
    <n v="4.4929256842861962"/>
    <n v="165"/>
    <s v="Tasa por 100.000 habitantes"/>
  </r>
  <r>
    <n v="1"/>
    <s v="Dato Nacional"/>
    <x v="1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1"/>
    <s v="Bogotá. D.C."/>
    <x v="2"/>
    <s v="Tasa de suicidios en niños y niñas de 6 a 11 años"/>
    <s v="INMLyCF"/>
    <s v="Derechos a la protección"/>
    <s v="Infancia"/>
    <n v="2018"/>
    <n v="0.41502558632739706"/>
    <n v="0.41502558632739706"/>
    <n v="166"/>
    <s v="Tasa por 100.000 habitantes"/>
  </r>
  <r>
    <n v="1"/>
    <s v="Dato Nacional"/>
    <x v="1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11"/>
    <s v="Bogotá. D.C."/>
    <x v="2"/>
    <s v="Tasa de violencia intrafamiliar en niños y niñas de 0 a 5 años"/>
    <s v="INMLyCF"/>
    <s v="Derecho a la integridad personal"/>
    <s v="Primera Infancia"/>
    <n v="2018"/>
    <n v="103.38203014921244"/>
    <n v="103.38203014921244"/>
    <n v="167"/>
    <s v="Tasa por 100.000 habitantes"/>
  </r>
  <r>
    <n v="1"/>
    <s v="Dato Nacional"/>
    <x v="1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11"/>
    <s v="Bogotá. D.C."/>
    <x v="2"/>
    <s v="Tasa de violencia intrafamiliar en niños y niñas de 6 a 11 años"/>
    <s v="INMLyCF"/>
    <s v="Derechos a la protección"/>
    <s v="Infancia"/>
    <n v="2018"/>
    <n v="173.48069508485199"/>
    <n v="173.48069508485199"/>
    <n v="168"/>
    <s v="Tasa por 100.000 habitantes"/>
  </r>
  <r>
    <n v="1"/>
    <s v="Dato Nacional"/>
    <x v="1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11"/>
    <s v="Bogotá. D.C."/>
    <x v="2"/>
    <s v="Tasa de violencia intrafamiliar en adolescentes (12 a 17 años)"/>
    <s v="INMLyCF"/>
    <s v="Derechos a la protección"/>
    <s v="Adolescencia"/>
    <n v="2018"/>
    <n v="272.97927263617652"/>
    <n v="272.97927263617652"/>
    <n v="169"/>
    <s v="Tasa por 100.000 habitantes"/>
  </r>
  <r>
    <n v="1"/>
    <s v="Dato Nacional"/>
    <x v="1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11"/>
    <s v="Bogotá. D.C."/>
    <x v="2"/>
    <s v="Tasa de violencia de pareja cuando la víctima es menor de 18 años"/>
    <s v="INMLyCF"/>
    <s v="Derechos a la protección"/>
    <s v="Adolescencia"/>
    <n v="2019"/>
    <n v="30.097067064956551"/>
    <n v="30.097067064956551"/>
    <n v="143"/>
    <s v="Tasa por 100.000 habitantes"/>
  </r>
  <r>
    <n v="1"/>
    <s v="Dato Nacional"/>
    <x v="1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11"/>
    <s v="Bogotá. D.C."/>
    <x v="2"/>
    <s v="Tasa de exámenes médico legales por presunto delito sexual contra niños y niñas de 0 a 5 años"/>
    <s v="INMLyCF"/>
    <s v="Derechos a la protección"/>
    <s v="Primera Infancia"/>
    <n v="2019"/>
    <n v="126.59684658763955"/>
    <n v="126.59684658763955"/>
    <n v="155"/>
    <s v="Tasa por 100.000 habitantes"/>
  </r>
  <r>
    <n v="1"/>
    <s v="Dato Nacional"/>
    <x v="1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11"/>
    <s v="Bogotá. D.C."/>
    <x v="2"/>
    <s v="Tasa de exámenes médico legales por presunto delito sexual contra niños y niñas de 6 a 11 años"/>
    <s v="INMLyCF"/>
    <s v="Derechos a la protección"/>
    <s v="Infancia"/>
    <n v="2019"/>
    <n v="236.39511357394647"/>
    <n v="236.39511357394647"/>
    <n v="156"/>
    <s v="Tasa por 100.000 habitantes"/>
  </r>
  <r>
    <n v="1"/>
    <s v="Dato Nacional"/>
    <x v="1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11"/>
    <s v="Bogotá. D.C."/>
    <x v="2"/>
    <s v="Tasa de exámenes médico legales por presunto delito sexual contra adolescentes"/>
    <s v="INMLyCF"/>
    <s v="Derechos a la protección"/>
    <s v="Adolescencia"/>
    <n v="2019"/>
    <n v="274.41443500401562"/>
    <n v="274.41443500401562"/>
    <n v="157"/>
    <s v="Tasa por 100.000 habitantes"/>
  </r>
  <r>
    <n v="1"/>
    <s v="Dato Nacional"/>
    <x v="1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1"/>
    <s v="Bogotá. D.C."/>
    <x v="2"/>
    <s v="Tasa de homicidios en niños y niñas de 0 a 5 años"/>
    <s v="INMLyCF"/>
    <s v="Derecho a la integridad personal"/>
    <s v="Primera Infancia"/>
    <n v="2019"/>
    <n v="1.2024123827862643"/>
    <n v="1.2024123827862643"/>
    <n v="158"/>
    <s v="Tasa por 100.000 habitantes"/>
  </r>
  <r>
    <n v="1"/>
    <s v="Dato Nacional"/>
    <x v="1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1"/>
    <s v="Bogotá. D.C."/>
    <x v="2"/>
    <s v="Tasa de homicidios en niños y niñas de 6 a 11 años"/>
    <s v="INMLyCF"/>
    <s v="Derecho a la integridad personal"/>
    <s v="Infancia"/>
    <n v="2019"/>
    <n v="1.0429196187085874"/>
    <n v="1.0429196187085874"/>
    <n v="159"/>
    <s v="Tasa por 100.000 habitantes"/>
  </r>
  <r>
    <n v="1"/>
    <s v="Dato Nacional"/>
    <x v="1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11"/>
    <s v="Bogotá. D.C."/>
    <x v="2"/>
    <s v="Tasa de homicidios en adolescentes (12 a 17 años)"/>
    <s v="INMLyCF"/>
    <s v="Derecho a la integridad personal"/>
    <s v="Adolescencia"/>
    <n v="2019"/>
    <n v="7.7254503696145163"/>
    <n v="7.7254503696145163"/>
    <n v="160"/>
    <s v="Tasa por 100.000 habitantes"/>
  </r>
  <r>
    <n v="1"/>
    <s v="Dato Nacional"/>
    <x v="1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1"/>
    <s v="Bogotá. D.C."/>
    <x v="2"/>
    <s v="Tasa de muertes por eventos de transporte en niños y niñas de 0 a 5 años"/>
    <s v="INMLyCF"/>
    <s v="Derecho a la integridad personal"/>
    <s v="Primera Infancia"/>
    <n v="2019"/>
    <n v="1.2409257305950239"/>
    <n v="1.2409257305950239"/>
    <n v="162"/>
    <s v="Tasa por 100.000 habitantes"/>
  </r>
  <r>
    <n v="1"/>
    <s v="Dato Nacional"/>
    <x v="1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1"/>
    <s v="Bogotá. D.C."/>
    <x v="2"/>
    <s v="Tasa de muertes por eventos de transporte en niños y niñas de 6 a 11 años"/>
    <s v="INMLyCF"/>
    <s v="Derecho a la integridad personal"/>
    <s v="Infancia"/>
    <n v="2019"/>
    <n v="0.69527974580572494"/>
    <n v="0.69527974580572494"/>
    <n v="163"/>
    <s v="Tasa por 100.000 habitantes"/>
  </r>
  <r>
    <n v="1"/>
    <s v="Dato Nacional"/>
    <x v="1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11"/>
    <s v="Bogotá. D.C."/>
    <x v="2"/>
    <s v="Tasa de muertes por eventos de transporte en adolescentes (12 a 17 años)"/>
    <s v="INMLyCF"/>
    <s v="Derecho a la integridad personal"/>
    <s v="Adolescencia"/>
    <n v="2019"/>
    <n v="1.4485219443027217"/>
    <n v="1.4485219443027217"/>
    <n v="164"/>
    <s v="Tasa por 100.000 habitantes"/>
  </r>
  <r>
    <n v="1"/>
    <s v="Dato Nacional"/>
    <x v="1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11"/>
    <s v="Bogotá. D.C."/>
    <x v="2"/>
    <s v="Tasa de suicidios en niños y niñas de adolescentes (12 a 17 años)"/>
    <s v="INMLyCF"/>
    <s v="Derechos a la protección"/>
    <s v="Adolescencia"/>
    <n v="2019"/>
    <n v="5.6331408945105848"/>
    <n v="5.6331408945105848"/>
    <n v="165"/>
    <s v="Tasa por 100.000 habitantes"/>
  </r>
  <r>
    <n v="1"/>
    <s v="Dato Nacional"/>
    <x v="1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1"/>
    <s v="Bogotá. D.C."/>
    <x v="2"/>
    <s v="Tasa de suicidios en niños y niñas de 6 a 11 años"/>
    <s v="INMLyCF"/>
    <s v="Derechos a la protección"/>
    <s v="Infancia"/>
    <n v="2019"/>
    <n v="0.5214598093542937"/>
    <n v="0.5214598093542937"/>
    <n v="166"/>
    <s v="Tasa por 100.000 habitantes"/>
  </r>
  <r>
    <n v="1"/>
    <s v="Dato Nacional"/>
    <x v="1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11"/>
    <s v="Bogotá. D.C."/>
    <x v="2"/>
    <s v="Tasa de violencia intrafamiliar en niños y niñas de 0 a 5 años"/>
    <s v="INMLyCF"/>
    <s v="Derecho a la integridad personal"/>
    <s v="Primera Infancia"/>
    <n v="2019"/>
    <n v="134.3266404769798"/>
    <n v="134.3266404769798"/>
    <n v="167"/>
    <s v="Tasa por 100.000 habitantes"/>
  </r>
  <r>
    <n v="1"/>
    <s v="Dato Nacional"/>
    <x v="1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11"/>
    <s v="Bogotá. D.C."/>
    <x v="2"/>
    <s v="Tasa de violencia intrafamiliar en niños y niñas de 6 a 11 años"/>
    <s v="INMLyCF"/>
    <s v="Derechos a la protección"/>
    <s v="Infancia"/>
    <n v="2019"/>
    <n v="228.05175662427777"/>
    <n v="228.05175662427777"/>
    <n v="168"/>
    <s v="Tasa por 100.000 habitantes"/>
  </r>
  <r>
    <n v="1"/>
    <s v="Dato Nacional"/>
    <x v="1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11"/>
    <s v="Bogotá. D.C."/>
    <x v="2"/>
    <s v="Tasa de violencia intrafamiliar en adolescentes (12 a 17 años)"/>
    <s v="INMLyCF"/>
    <s v="Derechos a la protección"/>
    <s v="Adolescencia"/>
    <n v="2019"/>
    <n v="272.32212552891167"/>
    <n v="272.32212552891167"/>
    <n v="169"/>
    <s v="Tasa por 100.000 habitantes"/>
  </r>
  <r>
    <n v="1"/>
    <s v="Dato Nacional"/>
    <x v="1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11"/>
    <s v="Bogotá. D.C."/>
    <x v="2"/>
    <s v="Tasa de violencia de pareja cuando la víctima es menor de 18 años"/>
    <s v="INMLyCF"/>
    <s v="Derechos a la protección"/>
    <s v="Adolescencia"/>
    <n v="2020"/>
    <n v="13.671229710837215"/>
    <n v="13.671229710837215"/>
    <n v="143"/>
    <s v="Tasa por 100.000 habitantes"/>
  </r>
  <r>
    <n v="1"/>
    <s v="Dato Nacional"/>
    <x v="1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11"/>
    <s v="Bogotá. D.C."/>
    <x v="2"/>
    <s v="Tasa de exámenes médico legales por presunto delito sexual contra niños y niñas de 0 a 5 años"/>
    <s v="INMLyCF"/>
    <s v="Derechos a la protección"/>
    <s v="Primera Infancia"/>
    <n v="2020"/>
    <n v="88.410590979071074"/>
    <n v="88.410590979071074"/>
    <n v="155"/>
    <s v="Tasa por 100.000 habitantes"/>
  </r>
  <r>
    <n v="1"/>
    <s v="Dato Nacional"/>
    <x v="1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11"/>
    <s v="Bogotá. D.C."/>
    <x v="2"/>
    <s v="Tasa de exámenes médico legales por presunto delito sexual contra niños y niñas de 6 a 11 años"/>
    <s v="INMLyCF"/>
    <s v="Derechos a la protección"/>
    <s v="Infancia"/>
    <n v="2020"/>
    <n v="173.17048746715284"/>
    <n v="173.17048746715284"/>
    <n v="156"/>
    <s v="Tasa por 100.000 habitantes"/>
  </r>
  <r>
    <n v="1"/>
    <s v="Dato Nacional"/>
    <x v="1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11"/>
    <s v="Bogotá. D.C."/>
    <x v="2"/>
    <s v="Tasa de exámenes médico legales por presunto delito sexual contra adolescentes"/>
    <s v="INMLyCF"/>
    <s v="Derechos a la protección"/>
    <s v="Adolescencia"/>
    <n v="2020"/>
    <n v="238.27000353173435"/>
    <n v="238.27000353173435"/>
    <n v="157"/>
    <s v="Tasa por 100.000 habitantes"/>
  </r>
  <r>
    <n v="1"/>
    <s v="Dato Nacional"/>
    <x v="1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1"/>
    <s v="Bogotá. D.C."/>
    <x v="2"/>
    <s v="Tasa de homicidios en niños y niñas de 0 a 5 años"/>
    <s v="INMLyCF"/>
    <s v="Derecho a la integridad personal"/>
    <s v="Primera Infancia"/>
    <n v="2020"/>
    <n v="0.84684474117884168"/>
    <n v="0.84684474117884168"/>
    <n v="158"/>
    <s v="Tasa por 100.000 habitantes"/>
  </r>
  <r>
    <n v="1"/>
    <s v="Dato Nacional"/>
    <x v="1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1"/>
    <s v="Bogotá. D.C."/>
    <x v="2"/>
    <s v="Tasa de homicidios en niños y niñas de 6 a 11 años"/>
    <s v="INMLyCF"/>
    <s v="Derecho a la integridad personal"/>
    <s v="Infancia"/>
    <n v="2020"/>
    <n v="0.17265252987752031"/>
    <n v="0.17265252987752031"/>
    <n v="159"/>
    <s v="Tasa por 100.000 habitantes"/>
  </r>
  <r>
    <n v="1"/>
    <s v="Dato Nacional"/>
    <x v="1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11"/>
    <s v="Bogotá. D.C."/>
    <x v="2"/>
    <s v="Tasa de homicidios en adolescentes (12 a 17 años)"/>
    <s v="INMLyCF"/>
    <s v="Derecho a la integridad personal"/>
    <s v="Adolescencia"/>
    <n v="2020"/>
    <n v="6.1846039168073128"/>
    <n v="6.1846039168073128"/>
    <n v="160"/>
    <s v="Tasa por 100.000 habitantes"/>
  </r>
  <r>
    <n v="1"/>
    <s v="Dato Nacional"/>
    <x v="1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11"/>
    <s v="Bogotá. D.C."/>
    <x v="2"/>
    <s v="Tasa de muertes por eventos de transporte en niños y niñas de 0 a 5 años"/>
    <s v="INMLyCF"/>
    <s v="Derecho a la integridad personal"/>
    <s v="Primera Infancia"/>
    <n v="2020"/>
    <n v="0.81487140310669715"/>
    <n v="0.81487140310669715"/>
    <n v="162"/>
    <s v="Tasa por 100.000 habitantes"/>
  </r>
  <r>
    <n v="1"/>
    <s v="Dato Nacional"/>
    <x v="1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11"/>
    <s v="Bogotá. D.C."/>
    <x v="2"/>
    <s v="Tasa de muertes por eventos de transporte en niños y niñas de 6 a 11 años"/>
    <s v="INMLyCF"/>
    <s v="Derecho a la integridad personal"/>
    <s v="Infancia"/>
    <n v="2020"/>
    <n v="0.17265252987752031"/>
    <n v="0.17265252987752031"/>
    <n v="163"/>
    <s v="Tasa por 100.000 habitantes"/>
  </r>
  <r>
    <n v="1"/>
    <s v="Dato Nacional"/>
    <x v="1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11"/>
    <s v="Bogotá. D.C."/>
    <x v="2"/>
    <s v="Tasa de muertes por eventos de transporte en adolescentes (12 a 17 años)"/>
    <s v="INMLyCF"/>
    <s v="Derecho a la integridad personal"/>
    <s v="Adolescencia"/>
    <n v="2020"/>
    <n v="1.4647746118754161"/>
    <n v="1.4647746118754161"/>
    <n v="164"/>
    <s v="Tasa por 100.000 habitantes"/>
  </r>
  <r>
    <n v="1"/>
    <s v="Dato Nacional"/>
    <x v="1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11"/>
    <s v="Bogotá. D.C."/>
    <x v="2"/>
    <s v="Tasa de suicidios en niños y niñas de adolescentes (12 a 17 años)"/>
    <s v="INMLyCF"/>
    <s v="Derechos a la protección"/>
    <s v="Adolescencia"/>
    <n v="2020"/>
    <n v="3.5805601623621284"/>
    <n v="3.5805601623621284"/>
    <n v="165"/>
    <s v="Tasa por 100.000 habitantes"/>
  </r>
  <r>
    <n v="1"/>
    <s v="Dato Nacional"/>
    <x v="1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1"/>
    <s v="Bogotá. D.C."/>
    <x v="2"/>
    <s v="Tasa de suicidios en niños y niñas de 6 a 11 años"/>
    <s v="INMLyCF"/>
    <s v="Derechos a la protección"/>
    <s v="Infancia"/>
    <n v="2020"/>
    <n v="1.0359151792651218"/>
    <n v="1.0359151792651218"/>
    <n v="166"/>
    <s v="Tasa por 100.000 habitantes"/>
  </r>
  <r>
    <n v="1"/>
    <s v="Dato Nacional"/>
    <x v="1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11"/>
    <s v="Bogotá. D.C."/>
    <x v="2"/>
    <s v="Tasa de violencia intrafamiliar en niños y niñas de 0 a 5 años"/>
    <s v="INMLyCF"/>
    <s v="Derecho a la integridad personal"/>
    <s v="Primera Infancia"/>
    <n v="2020"/>
    <n v="51.149422367202042"/>
    <n v="51.149422367202042"/>
    <n v="167"/>
    <s v="Tasa por 100.000 habitantes"/>
  </r>
  <r>
    <n v="1"/>
    <s v="Dato Nacional"/>
    <x v="1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11"/>
    <s v="Bogotá. D.C."/>
    <x v="2"/>
    <s v="Tasa de violencia intrafamiliar en niños y niñas de 6 a 11 años"/>
    <s v="INMLyCF"/>
    <s v="Derechos a la protección"/>
    <s v="Infancia"/>
    <n v="2020"/>
    <n v="78.211596034516688"/>
    <n v="78.211596034516688"/>
    <n v="168"/>
    <s v="Tasa por 100.000 habitantes"/>
  </r>
  <r>
    <n v="1"/>
    <s v="Dato Nacional"/>
    <x v="1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11"/>
    <s v="Bogotá. D.C."/>
    <x v="2"/>
    <s v="Tasa de violencia intrafamiliar en adolescentes (12 a 17 años)"/>
    <s v="INMLyCF"/>
    <s v="Derechos a la protección"/>
    <s v="Adolescencia"/>
    <n v="2020"/>
    <n v="137.85156625094194"/>
    <n v="137.85156625094194"/>
    <n v="169"/>
    <s v="Tasa por 100.000 habitantes"/>
  </r>
  <r>
    <n v="1"/>
    <s v="Dato Nacional"/>
    <x v="1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11"/>
    <s v="Bogotá. D.C."/>
    <x v="2"/>
    <s v="Tasa de violencia de pareja cuando la víctima es menor de 18 años"/>
    <s v="INMLyCF"/>
    <s v="Derechos a la protección"/>
    <s v="Adolescencia"/>
    <n v="2021"/>
    <n v="16.536606258444003"/>
    <n v="16.536606258444003"/>
    <n v="143"/>
    <s v="Tasa por 100.000 habitantes"/>
  </r>
  <r>
    <n v="1"/>
    <s v="Dato Nacional"/>
    <x v="1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11"/>
    <s v="Bogotá. D.C."/>
    <x v="2"/>
    <s v="Tasa de exámenes médico legales por presunto delito sexual contra niños y niñas de 0 a 5 años"/>
    <s v="INMLyCF"/>
    <s v="Derechos a la protección"/>
    <s v="Primera Infancia"/>
    <n v="2021"/>
    <n v="73.474133184225735"/>
    <n v="73.474133184225735"/>
    <n v="155"/>
    <s v="Tasa por 100.000 habitantes"/>
  </r>
  <r>
    <n v="1"/>
    <s v="Dato Nacional"/>
    <x v="1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11"/>
    <s v="Bogotá. D.C."/>
    <x v="2"/>
    <s v="Tasa de exámenes médico legales por presunto delito sexual contra niños y niñas de 6 a 11 años"/>
    <s v="INMLyCF"/>
    <s v="Derechos a la protección"/>
    <s v="Infancia"/>
    <n v="2021"/>
    <n v="158.76992182438562"/>
    <n v="158.76992182438562"/>
    <n v="156"/>
    <s v="Tasa por 100.000 habitantes"/>
  </r>
  <r>
    <n v="1"/>
    <s v="Dato Nacional"/>
    <x v="1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11"/>
    <s v="Bogotá. D.C."/>
    <x v="2"/>
    <s v="Tasa de exámenes médico legales por presunto delito sexual contra adolescentes"/>
    <s v="INMLyCF"/>
    <s v="Derechos a la protección"/>
    <s v="Adolescencia"/>
    <n v="2021"/>
    <n v="328.2516342301135"/>
    <n v="328.2516342301135"/>
    <n v="157"/>
    <s v="Tasa por 100.000 habitantes"/>
  </r>
  <r>
    <n v="1"/>
    <s v="Dato Nacional"/>
    <x v="1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1"/>
    <s v="Bogotá. D.C."/>
    <x v="2"/>
    <s v="Tasa de homicidios en niños y niñas de 0 a 5 años"/>
    <s v="INMLyCF"/>
    <s v="Derecho a la integridad personal"/>
    <s v="Primera Infancia"/>
    <n v="2021"/>
    <n v="1.3637890150204313"/>
    <n v="1.3637890150204313"/>
    <n v="158"/>
    <s v="Tasa por 100.000 habitantes"/>
  </r>
  <r>
    <n v="1"/>
    <s v="Dato Nacional"/>
    <x v="1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1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11"/>
    <s v="Bogotá. D.C."/>
    <x v="2"/>
    <s v="Tasa de homicidios en adolescentes (12 a 17 años)"/>
    <s v="INMLyCF"/>
    <s v="Derecho a la integridad personal"/>
    <s v="Adolescencia"/>
    <n v="2021"/>
    <n v="3.6380533768576813"/>
    <n v="3.6380533768576813"/>
    <n v="160"/>
    <s v="Tasa por 100.000 habitantes"/>
  </r>
  <r>
    <n v="1"/>
    <s v="Dato Nacional"/>
    <x v="1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1"/>
    <s v="Dato Nacional"/>
    <x v="1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11"/>
    <s v="Bogotá. D.C."/>
    <x v="2"/>
    <s v="Tasa de muertes por eventos de transporte en niños y niñas de 6 a 11 años"/>
    <s v="INMLyCF"/>
    <s v="Derecho a la integridad personal"/>
    <s v="Infancia"/>
    <n v="2021"/>
    <n v="0.6910551548395456"/>
    <n v="0.6910551548395456"/>
    <n v="163"/>
    <s v="Tasa por 100.000 habitantes"/>
  </r>
  <r>
    <n v="1"/>
    <s v="Dato Nacional"/>
    <x v="1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11"/>
    <s v="Bogotá. D.C."/>
    <x v="2"/>
    <s v="Tasa de muertes por eventos de transporte en adolescentes (12 a 17 años)"/>
    <s v="INMLyCF"/>
    <s v="Derecho a la integridad personal"/>
    <s v="Adolescencia"/>
    <n v="2021"/>
    <n v="1.8190266884288406"/>
    <n v="1.8190266884288406"/>
    <n v="164"/>
    <s v="Tasa por 100.000 habitantes"/>
  </r>
  <r>
    <n v="1"/>
    <s v="Dato Nacional"/>
    <x v="1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11"/>
    <s v="Bogotá. D.C."/>
    <x v="2"/>
    <s v="Tasa de suicidios en niños y niñas de adolescentes (12 a 17 años)"/>
    <s v="INMLyCF"/>
    <s v="Derechos a la protección"/>
    <s v="Adolescencia"/>
    <n v="2021"/>
    <n v="4.7956158149487615"/>
    <n v="4.7956158149487615"/>
    <n v="165"/>
    <s v="Tasa por 100.000 habitantes"/>
  </r>
  <r>
    <n v="1"/>
    <s v="Dato Nacional"/>
    <x v="1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1"/>
    <s v="Bogotá. D.C."/>
    <x v="2"/>
    <s v="Tasa de suicidios en niños y niñas de 6 a 11 años"/>
    <s v="INMLyCF"/>
    <s v="Derechos a la protección"/>
    <s v="Infancia"/>
    <n v="2021"/>
    <n v="0.1727637887098864"/>
    <n v="0.1727637887098864"/>
    <n v="166"/>
    <s v="Tasa por 100.000 habitantes"/>
  </r>
  <r>
    <n v="1"/>
    <s v="Dato Nacional"/>
    <x v="1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11"/>
    <s v="Bogotá. D.C."/>
    <x v="2"/>
    <s v="Tasa de violencia intrafamiliar en niños y niñas de 0 a 5 años"/>
    <s v="INMLyCF"/>
    <s v="Derecho a la integridad personal"/>
    <s v="Primera Infancia"/>
    <n v="2021"/>
    <n v="54.040139720184591"/>
    <n v="54.040139720184591"/>
    <n v="167"/>
    <s v="Tasa por 100.000 habitantes"/>
  </r>
  <r>
    <n v="1"/>
    <s v="Dato Nacional"/>
    <x v="1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11"/>
    <s v="Bogotá. D.C."/>
    <x v="2"/>
    <s v="Tasa de violencia intrafamiliar en niños y niñas de 6 a 11 años"/>
    <s v="INMLyCF"/>
    <s v="Derechos a la protección"/>
    <s v="Infancia"/>
    <n v="2021"/>
    <n v="90.009933917850816"/>
    <n v="90.009933917850816"/>
    <n v="168"/>
    <s v="Tasa por 100.000 habitantes"/>
  </r>
  <r>
    <n v="1"/>
    <s v="Dato Nacional"/>
    <x v="1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11"/>
    <s v="Bogotá. D.C."/>
    <x v="2"/>
    <s v="Tasa de violencia intrafamiliar en adolescentes (12 a 17 años)"/>
    <s v="INMLyCF"/>
    <s v="Derechos a la protección"/>
    <s v="Adolescencia"/>
    <n v="2021"/>
    <n v="160.5704467694913"/>
    <n v="160.5704467694913"/>
    <n v="169"/>
    <s v="Tasa por 100.000 habitantes"/>
  </r>
  <r>
    <n v="1"/>
    <s v="Dato Nacional"/>
    <x v="1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11001"/>
    <s v="Bogotá. D.C.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0603"/>
    <n v="180603"/>
    <n v="48"/>
    <s v="Número"/>
  </r>
  <r>
    <n v="11001"/>
    <s v="Bogotá. D.C.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6316"/>
    <n v="196316"/>
    <n v="48"/>
    <s v="Número"/>
  </r>
  <r>
    <n v="11001"/>
    <s v="Bogotá. D.C.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3256"/>
    <n v="213256"/>
    <n v="48"/>
    <s v="Número"/>
  </r>
  <r>
    <n v="11001"/>
    <s v="Bogotá. D.C.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8108"/>
    <n v="228108"/>
    <n v="48"/>
    <s v="Número"/>
  </r>
  <r>
    <n v="11001"/>
    <s v="Bogotá. D.C.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7232"/>
    <n v="217232"/>
    <n v="48"/>
    <s v="Número"/>
  </r>
  <r>
    <n v="11001"/>
    <s v="Bogotá. D.C.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1133013419154623"/>
    <n v="0.71133013419154623"/>
    <n v="161"/>
    <s v="Porcentaje"/>
  </r>
  <r>
    <n v="11001"/>
    <s v="Bogotá. D.C.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4018564922068297"/>
    <n v="0.74018564922068297"/>
    <n v="161"/>
    <s v="Porcentaje"/>
  </r>
  <r>
    <n v="11001"/>
    <s v="Bogotá. D.C.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1612614073063974"/>
    <n v="0.71612614073063974"/>
    <n v="161"/>
    <s v="Porcentaje"/>
  </r>
  <r>
    <n v="11001"/>
    <s v="Bogotá. D.C.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2875342435243549"/>
    <n v="0.82875342435243549"/>
    <n v="161"/>
    <s v="Porcentaje"/>
  </r>
  <r>
    <n v="11001"/>
    <s v="Bogotá. D.C.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8633499624782308"/>
    <n v="0.88633499624782308"/>
    <n v="161"/>
    <s v="Porcentaje"/>
  </r>
  <r>
    <n v="11001"/>
    <s v="Bogotá. D.C."/>
    <x v="0"/>
    <s v="Cobertura escolar bruta en transicion"/>
    <s v="MEN"/>
    <s v="Derecho _x000a_a la educación"/>
    <s v="Primera Infancia"/>
    <n v="2018"/>
    <n v="0.907526310194536"/>
    <n v="0.907526310194536"/>
    <n v="15"/>
    <s v="Porcentaje"/>
  </r>
  <r>
    <n v="11001"/>
    <s v="Bogotá. D.C."/>
    <x v="0"/>
    <s v="Cobertura escolar bruta en transicion"/>
    <s v="MEN"/>
    <s v="Derecho _x000a_a la educación"/>
    <s v="Primera Infancia"/>
    <n v="2019"/>
    <n v="0.88097722861138361"/>
    <n v="0.88097722861138361"/>
    <n v="15"/>
    <s v="Porcentaje"/>
  </r>
  <r>
    <n v="11001"/>
    <s v="Bogotá. D.C."/>
    <x v="0"/>
    <s v="Cobertura escolar bruta en transicion"/>
    <s v="MEN"/>
    <s v="Derecho _x000a_a la educación"/>
    <s v="Primera Infancia"/>
    <n v="2020"/>
    <n v="0.85896644018941737"/>
    <n v="0.85896644018941737"/>
    <n v="15"/>
    <s v="Porcentaje"/>
  </r>
  <r>
    <n v="11001"/>
    <s v="Bogotá. D.C."/>
    <x v="0"/>
    <s v="Cobertura escolar bruta en transicion"/>
    <s v="MEN"/>
    <s v="Derecho _x000a_a la educación"/>
    <s v="Primera Infancia"/>
    <n v="2021"/>
    <n v="0.79208927031577214"/>
    <n v="0.79208927031577214"/>
    <n v="15"/>
    <s v="Porcentaje"/>
  </r>
  <r>
    <n v="11"/>
    <s v="Bogotá. D.C."/>
    <x v="2"/>
    <s v="Cobertura escolar bruta en transicion"/>
    <s v="MEN"/>
    <s v="Derecho _x000a_a la educación"/>
    <s v="Primera Infancia"/>
    <n v="2018"/>
    <n v="0.907526310194536"/>
    <n v="0.907526310194536"/>
    <n v="15"/>
    <s v="Porcentaje"/>
  </r>
  <r>
    <n v="1"/>
    <s v="Dato Nacional"/>
    <x v="1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11"/>
    <s v="Bogotá. D.C.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0603"/>
    <n v="180603"/>
    <n v="48"/>
    <s v="Número"/>
  </r>
  <r>
    <n v="1"/>
    <s v="Dato Nacional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11"/>
    <s v="Bogotá. D.C.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1133013419154623"/>
    <n v="0.71133013419154623"/>
    <n v="161"/>
    <s v="Porcentaje"/>
  </r>
  <r>
    <n v="1"/>
    <s v="Dato Nacional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11"/>
    <s v="Bogotá. D.C."/>
    <x v="2"/>
    <s v="Cobertura escolar bruta en transicion"/>
    <s v="MEN"/>
    <s v="Derecho _x000a_a la educación"/>
    <s v="Primera Infancia"/>
    <n v="2019"/>
    <n v="0.88097722861138361"/>
    <n v="0.88097722861138361"/>
    <n v="15"/>
    <s v="Porcentaje"/>
  </r>
  <r>
    <n v="1"/>
    <s v="Dato Nacional"/>
    <x v="1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11"/>
    <s v="Bogotá. D.C.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6316"/>
    <n v="196316"/>
    <n v="48"/>
    <s v="Número"/>
  </r>
  <r>
    <n v="1"/>
    <s v="Dato Nacional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11"/>
    <s v="Bogotá. D.C.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4018564922068297"/>
    <n v="0.74018564922068297"/>
    <n v="161"/>
    <s v="Porcentaje"/>
  </r>
  <r>
    <n v="1"/>
    <s v="Dato Nacional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11"/>
    <s v="Bogotá. D.C."/>
    <x v="2"/>
    <s v="Cobertura escolar bruta en transicion"/>
    <s v="MEN"/>
    <s v="Derecho _x000a_a la educación"/>
    <s v="Primera Infancia"/>
    <n v="2020"/>
    <n v="0.85896644018941737"/>
    <n v="0.85896644018941737"/>
    <n v="15"/>
    <s v="Porcentaje"/>
  </r>
  <r>
    <n v="1"/>
    <s v="Dato Nacional"/>
    <x v="1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11"/>
    <s v="Bogotá. D.C."/>
    <x v="2"/>
    <s v="Cobertura escolar bruta en transicion"/>
    <s v="MEN"/>
    <s v="Derecho _x000a_a la educación"/>
    <s v="Primera Infancia"/>
    <n v="2021"/>
    <n v="0.79208927031577214"/>
    <n v="0.79208927031577214"/>
    <n v="15"/>
    <s v="Porcentaje"/>
  </r>
  <r>
    <n v="1"/>
    <s v="Dato Nacional"/>
    <x v="1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11001"/>
    <s v="Bogotá. D.C."/>
    <x v="0"/>
    <s v="Cobertura escolar bruta en transicion"/>
    <s v="MEN"/>
    <s v="Derecho _x000a_a la educación"/>
    <s v="Primera Infancia"/>
    <s v="2022 - NOV_PRELIMINAR"/>
    <n v="0.80400799126727496"/>
    <n v="0.80400799126727496"/>
    <n v="15"/>
    <s v="Porcentaje"/>
  </r>
  <r>
    <n v="11"/>
    <s v="Bogotá. D.C."/>
    <x v="2"/>
    <s v="Cobertura escolar bruta en transicion"/>
    <s v="MEN"/>
    <s v="Derecho _x000a_a la educación"/>
    <s v="Primera Infancia"/>
    <s v="2022 - NOV_PRELIMINAR"/>
    <n v="0.80400799126727496"/>
    <n v="0.80400799126727496"/>
    <n v="15"/>
    <s v="Porcentaje"/>
  </r>
  <r>
    <n v="1"/>
    <s v="Dato Nacional"/>
    <x v="1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11"/>
    <s v="Bogotá. D.C.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3256"/>
    <n v="213256"/>
    <n v="48"/>
    <s v="Número"/>
  </r>
  <r>
    <n v="1"/>
    <s v="Dato Nacional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11"/>
    <s v="Bogotá. D.C.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8108"/>
    <n v="228108"/>
    <n v="48"/>
    <s v="Número"/>
  </r>
  <r>
    <n v="1"/>
    <s v="Dato Nacional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11"/>
    <s v="Bogotá. D.C.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7232"/>
    <n v="217232"/>
    <n v="48"/>
    <s v="Número"/>
  </r>
  <r>
    <n v="1"/>
    <s v="Dato Nacional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11"/>
    <s v="Bogotá. D.C.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1612614073063974"/>
    <n v="0.71612614073063974"/>
    <n v="161"/>
    <s v="Porcentaje"/>
  </r>
  <r>
    <n v="1"/>
    <s v="Dato Nacional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11"/>
    <s v="Bogotá. D.C.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2875342435243549"/>
    <n v="0.82875342435243549"/>
    <n v="161"/>
    <s v="Porcentaje"/>
  </r>
  <r>
    <n v="1"/>
    <s v="Dato Nacional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11"/>
    <s v="Bogotá. D.C.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8633499624782308"/>
    <n v="0.88633499624782308"/>
    <n v="161"/>
    <s v="Porcentaje"/>
  </r>
  <r>
    <n v="1"/>
    <s v="Dato Nacional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11001"/>
    <s v="Bogotá. D.C."/>
    <x v="0"/>
    <s v="Tasa de repitencia en educación básica primaria"/>
    <s v="MEN"/>
    <s v="Derecho _x000a_a la educación"/>
    <s v="Infancia"/>
    <n v="2018"/>
    <n v="2.3519875411677602E-3"/>
    <n v="2.3519875411677602E-3"/>
    <n v="137"/>
    <s v="Porcentaje"/>
  </r>
  <r>
    <n v="11001"/>
    <s v="Bogotá. D.C."/>
    <x v="0"/>
    <s v="Tasa de repitencia en educación básica primaria"/>
    <s v="MEN"/>
    <s v="Derecho _x000a_a la educación"/>
    <s v="Infancia"/>
    <n v="2019"/>
    <n v="2.2596634062682568E-2"/>
    <n v="2.2596634062682568E-2"/>
    <n v="137"/>
    <s v="Porcentaje"/>
  </r>
  <r>
    <n v="11001"/>
    <s v="Bogotá. D.C."/>
    <x v="0"/>
    <s v="Tasa de repitencia en educación básica primaria"/>
    <s v="MEN"/>
    <s v="Derecho _x000a_a la educación"/>
    <s v="Infancia"/>
    <n v="2020"/>
    <n v="3.1360715458340502E-2"/>
    <n v="3.1360715458340502E-2"/>
    <n v="137"/>
    <s v="Porcentaje"/>
  </r>
  <r>
    <n v="11001"/>
    <s v="Bogotá. D.C."/>
    <x v="0"/>
    <s v="Tasa de repitencia en educación básica secundaria"/>
    <s v="MEN"/>
    <s v="Derecho _x000a_a la educación"/>
    <s v="Infancia y adolescencia"/>
    <n v="2018"/>
    <n v="5.6535574160462201E-3"/>
    <n v="5.6535574160462201E-3"/>
    <n v="138"/>
    <s v="Porcentaje"/>
  </r>
  <r>
    <n v="11001"/>
    <s v="Bogotá. D.C."/>
    <x v="0"/>
    <s v="Tasa de repitencia en educación básica secundaria"/>
    <s v="MEN"/>
    <s v="Derecho _x000a_a la educación"/>
    <s v="Infancia y adolescencia"/>
    <n v="2019"/>
    <n v="3.9833066005822933E-2"/>
    <n v="3.9833066005822933E-2"/>
    <n v="138"/>
    <s v="Porcentaje"/>
  </r>
  <r>
    <n v="11001"/>
    <s v="Bogotá. D.C."/>
    <x v="0"/>
    <s v="Tasa de repitencia en educación básica secundaria"/>
    <s v="MEN"/>
    <s v="Derecho _x000a_a la educación"/>
    <s v="Infancia y adolescencia"/>
    <n v="2020"/>
    <n v="5.7110828898414602E-2"/>
    <n v="5.7110828898414602E-2"/>
    <n v="138"/>
    <s v="Porcentaje"/>
  </r>
  <r>
    <n v="11001"/>
    <s v="Bogotá. D.C."/>
    <x v="0"/>
    <s v="Tasa de repitencia en educación media "/>
    <s v="MEN"/>
    <s v="Derecho _x000a_a la educación"/>
    <s v="Adolescencia"/>
    <n v="2018"/>
    <n v="2.0633750921149599E-3"/>
    <n v="2.0633750921149599E-3"/>
    <n v="140"/>
    <s v="Porcentaje"/>
  </r>
  <r>
    <n v="11001"/>
    <s v="Bogotá. D.C."/>
    <x v="0"/>
    <s v="Tasa de repitencia en educación media "/>
    <s v="MEN"/>
    <s v="Derecho _x000a_a la educación"/>
    <s v="Adolescencia"/>
    <n v="2019"/>
    <n v="1.438290395734162E-2"/>
    <n v="1.438290395734162E-2"/>
    <n v="140"/>
    <s v="Porcentaje"/>
  </r>
  <r>
    <n v="11001"/>
    <s v="Bogotá. D.C."/>
    <x v="0"/>
    <s v="Tasa de repitencia en educación media "/>
    <s v="MEN"/>
    <s v="Derecho _x000a_a la educación"/>
    <s v="Adolescencia"/>
    <n v="2020"/>
    <n v="2.272773024660292E-2"/>
    <n v="2.272773024660292E-2"/>
    <n v="140"/>
    <s v="Porcentaje"/>
  </r>
  <r>
    <n v="11001"/>
    <s v="Bogotá. D.C."/>
    <x v="0"/>
    <s v="Tasa de repitencia en educación básica primaria"/>
    <s v="MEN"/>
    <s v="Derecho _x000a_a la educación"/>
    <s v="Infancia"/>
    <n v="2021"/>
    <n v="2.4393995517356121E-2"/>
    <n v="2.4393995517356121E-2"/>
    <n v="137"/>
    <s v="Porcentaje"/>
  </r>
  <r>
    <n v="11001"/>
    <s v="Bogotá. D.C."/>
    <x v="0"/>
    <s v="Tasa de repitencia en educación básica secundaria"/>
    <s v="MEN"/>
    <s v="Derecho _x000a_a la educación"/>
    <s v="Infancia y adolescencia"/>
    <n v="2021"/>
    <n v="5.1950861752841949E-2"/>
    <n v="5.1950861752841949E-2"/>
    <n v="138"/>
    <s v="Porcentaje"/>
  </r>
  <r>
    <n v="11001"/>
    <s v="Bogotá. D.C."/>
    <x v="0"/>
    <s v="Tasa de repitencia en educación media "/>
    <s v="MEN"/>
    <s v="Derecho _x000a_a la educación"/>
    <s v="Adolescencia"/>
    <n v="2021"/>
    <n v="2.3859437006991099E-2"/>
    <n v="2.3859437006991099E-2"/>
    <n v="140"/>
    <s v="Porcentaje"/>
  </r>
  <r>
    <n v="11001"/>
    <s v="Bogotá. D.C."/>
    <x v="0"/>
    <s v="Tasa de Cobertura escolar bruta en educación básica primaria"/>
    <s v="MEN"/>
    <s v="Derecho _x000a_a la educación"/>
    <s v="Infancia"/>
    <n v="2018"/>
    <n v="1.1038500870505907"/>
    <n v="1.1038500870505907"/>
    <n v="107"/>
    <s v="Porcentaje"/>
  </r>
  <r>
    <n v="11001"/>
    <s v="Bogotá. D.C."/>
    <x v="0"/>
    <s v="Tasa de Cobertura escolar bruta en educación básica primaria"/>
    <s v="MEN"/>
    <s v="Derecho _x000a_a la educación"/>
    <s v="Infancia"/>
    <n v="2019"/>
    <n v="1.0898017553909904"/>
    <n v="1.0898017553909904"/>
    <n v="107"/>
    <s v="Porcentaje"/>
  </r>
  <r>
    <n v="11001"/>
    <s v="Bogotá. D.C."/>
    <x v="0"/>
    <s v="Tasa de Cobertura escolar bruta en educación básica primaria"/>
    <s v="MEN"/>
    <s v="Derecho _x000a_a la educación"/>
    <s v="Infancia"/>
    <n v="2020"/>
    <n v="1.0607338833103139"/>
    <n v="1.0607338833103139"/>
    <n v="107"/>
    <s v="Porcentaje"/>
  </r>
  <r>
    <n v="11001"/>
    <s v="Bogotá. D.C."/>
    <x v="0"/>
    <s v="Cobertura escolar bruta en educación básica secundaria"/>
    <s v="MEN"/>
    <s v="Derecho _x000a_a la educación"/>
    <s v="Infancia y adolescencia"/>
    <n v="2018"/>
    <n v="1.089007417075589"/>
    <n v="1.089007417075589"/>
    <n v="108"/>
    <s v="Porcentaje"/>
  </r>
  <r>
    <n v="11001"/>
    <s v="Bogotá. D.C."/>
    <x v="0"/>
    <s v="Cobertura escolar bruta en educación básica secundaria"/>
    <s v="MEN"/>
    <s v="Derecho _x000a_a la educación"/>
    <s v="Infancia y adolescencia"/>
    <n v="2019"/>
    <n v="1.1095019427764041"/>
    <n v="1.1095019427764041"/>
    <n v="108"/>
    <s v="Porcentaje"/>
  </r>
  <r>
    <n v="11001"/>
    <s v="Bogotá. D.C."/>
    <x v="0"/>
    <s v="Cobertura escolar bruta en educación básica secundaria"/>
    <s v="MEN"/>
    <s v="Derecho _x000a_a la educación"/>
    <s v="Infancia y adolescencia"/>
    <n v="2020"/>
    <n v="1.1181183263526147"/>
    <n v="1.1181183263526147"/>
    <n v="108"/>
    <s v="Porcentaje"/>
  </r>
  <r>
    <n v="11001"/>
    <s v="Bogotá. D.C."/>
    <x v="0"/>
    <s v="Tasa de Cobertura escolar bruta en educación media"/>
    <s v="MEN"/>
    <s v="Derecho _x000a_a la educación"/>
    <s v="Adolescencia"/>
    <n v="2018"/>
    <n v="0.93178124663378903"/>
    <n v="0.93178124663378903"/>
    <n v="109"/>
    <s v="Porcentaje"/>
  </r>
  <r>
    <n v="11001"/>
    <s v="Bogotá. D.C."/>
    <x v="0"/>
    <s v="Tasa de Cobertura escolar bruta en educación media"/>
    <s v="MEN"/>
    <s v="Derecho _x000a_a la educación"/>
    <s v="Adolescencia"/>
    <n v="2019"/>
    <n v="0.92089391721269143"/>
    <n v="0.92089391721269143"/>
    <n v="109"/>
    <s v="Porcentaje"/>
  </r>
  <r>
    <n v="11001"/>
    <s v="Bogotá. D.C."/>
    <x v="0"/>
    <s v="Tasa de Cobertura escolar bruta en educación media"/>
    <s v="MEN"/>
    <s v="Derecho _x000a_a la educación"/>
    <s v="Adolescencia"/>
    <n v="2020"/>
    <n v="0.97060661110950908"/>
    <n v="0.97060661110950908"/>
    <n v="109"/>
    <s v="Porcentaje"/>
  </r>
  <r>
    <n v="11001"/>
    <s v="Bogotá. D.C."/>
    <x v="0"/>
    <s v="Tasa de Cobertura escolar bruta en educación básica primaria"/>
    <s v="MEN"/>
    <s v="Derecho _x000a_a la educación"/>
    <s v="Infancia"/>
    <n v="2021"/>
    <n v="1.0099035870360735"/>
    <n v="1.0099035870360735"/>
    <n v="107"/>
    <s v="Porcentaje"/>
  </r>
  <r>
    <n v="11001"/>
    <s v="Bogotá. D.C."/>
    <x v="0"/>
    <s v="Cobertura escolar bruta en educación básica secundaria"/>
    <s v="MEN"/>
    <s v="Derecho _x000a_a la educación"/>
    <s v="Infancia y adolescencia"/>
    <n v="2021"/>
    <n v="1.1123942576155352"/>
    <n v="1.1123942576155352"/>
    <n v="108"/>
    <s v="Porcentaje"/>
  </r>
  <r>
    <n v="11001"/>
    <s v="Bogotá. D.C."/>
    <x v="0"/>
    <s v="Tasa de Cobertura escolar bruta en educación media"/>
    <s v="MEN"/>
    <s v="Derecho _x000a_a la educación"/>
    <s v="Adolescencia"/>
    <n v="2021"/>
    <n v="1.0195858704059977"/>
    <n v="1.0195858704059977"/>
    <n v="109"/>
    <s v="Porcentaje"/>
  </r>
  <r>
    <n v="11001"/>
    <s v="Bogotá. D.C."/>
    <x v="0"/>
    <s v="Tasa de deserción en educación básica primaria"/>
    <s v="MEN"/>
    <s v="Derecho _x000a_a la educación"/>
    <s v="Infancia"/>
    <n v="2018"/>
    <n v="1.347737282185486E-2"/>
    <n v="1.347737282185486E-2"/>
    <n v="119"/>
    <s v="Porcentaje"/>
  </r>
  <r>
    <n v="11001"/>
    <s v="Bogotá. D.C."/>
    <x v="0"/>
    <s v="Tasa de deserción en educación básica primaria"/>
    <s v="MEN"/>
    <s v="Derecho _x000a_a la educación"/>
    <s v="Infancia"/>
    <n v="2019"/>
    <n v="1.3834047966828441E-2"/>
    <n v="1.3834047966828441E-2"/>
    <n v="119"/>
    <s v="Porcentaje"/>
  </r>
  <r>
    <n v="11001"/>
    <s v="Bogotá. D.C."/>
    <x v="0"/>
    <s v="Tasa de deserción en educación básica primaria"/>
    <s v="MEN"/>
    <s v="Derecho _x000a_a la educación"/>
    <s v="Infancia"/>
    <n v="2020"/>
    <n v="5.0222184696305898E-3"/>
    <n v="5.0222184696305898E-3"/>
    <n v="119"/>
    <s v="Porcentaje"/>
  </r>
  <r>
    <n v="11001"/>
    <s v="Bogotá. D.C."/>
    <x v="0"/>
    <s v="Tasa de deserción en educación básica secundaria"/>
    <s v="MEN"/>
    <s v="Derecho _x000a_a la educación"/>
    <s v="Infancia y adolescencia"/>
    <n v="2018"/>
    <n v="2.0147835758643061E-2"/>
    <n v="2.0147835758643061E-2"/>
    <n v="120"/>
    <s v="Porcentaje"/>
  </r>
  <r>
    <n v="11001"/>
    <s v="Bogotá. D.C."/>
    <x v="0"/>
    <s v="Tasa de deserción en educación básica secundaria"/>
    <s v="MEN"/>
    <s v="Derecho _x000a_a la educación"/>
    <s v="Infancia y adolescencia"/>
    <n v="2019"/>
    <n v="1.821499163752471E-2"/>
    <n v="1.821499163752471E-2"/>
    <n v="120"/>
    <s v="Porcentaje"/>
  </r>
  <r>
    <n v="11001"/>
    <s v="Bogotá. D.C."/>
    <x v="0"/>
    <s v="Tasa de deserción en educación básica secundaria"/>
    <s v="MEN"/>
    <s v="Derecho _x000a_a la educación"/>
    <s v="Infancia y adolescencia"/>
    <n v="2020"/>
    <n v="3.7877941406511901E-3"/>
    <n v="3.7877941406511901E-3"/>
    <n v="120"/>
    <s v="Porcentaje"/>
  </r>
  <r>
    <n v="11001"/>
    <s v="Bogotá. D.C."/>
    <x v="0"/>
    <s v="Tasa de deserción en educación media"/>
    <s v="MEN"/>
    <s v="Derecho _x000a_a la educación"/>
    <s v="Adolescencia"/>
    <n v="2018"/>
    <n v="1.531975944341811E-2"/>
    <n v="1.531975944341811E-2"/>
    <n v="118"/>
    <s v="Porcentaje"/>
  </r>
  <r>
    <n v="11001"/>
    <s v="Bogotá. D.C."/>
    <x v="0"/>
    <s v="Tasa de deserción en educación media"/>
    <s v="MEN"/>
    <s v="Derecho _x000a_a la educación"/>
    <s v="Adolescencia"/>
    <n v="2019"/>
    <n v="1.4087528604118989E-2"/>
    <n v="1.4087528604118989E-2"/>
    <n v="118"/>
    <s v="Porcentaje"/>
  </r>
  <r>
    <n v="11001"/>
    <s v="Bogotá. D.C."/>
    <x v="0"/>
    <s v="Tasa de deserción en educación media"/>
    <s v="MEN"/>
    <s v="Derecho _x000a_a la educación"/>
    <s v="Adolescencia"/>
    <n v="2020"/>
    <n v="5.50612014817201E-3"/>
    <n v="5.50612014817201E-3"/>
    <n v="118"/>
    <s v="Porcentaje"/>
  </r>
  <r>
    <n v="11001"/>
    <s v="Bogotá. D.C."/>
    <x v="0"/>
    <s v="Tasa de deserción en educación básica primaria"/>
    <s v="MEN"/>
    <s v="Derecho _x000a_a la educación"/>
    <s v="Infancia"/>
    <n v="2021"/>
    <n v="1.0799237774729161E-2"/>
    <n v="1.0799237774729161E-2"/>
    <n v="119"/>
    <s v="Porcentaje"/>
  </r>
  <r>
    <n v="11001"/>
    <s v="Bogotá. D.C."/>
    <x v="0"/>
    <s v="Tasa de deserción en educación básica secundaria"/>
    <s v="MEN"/>
    <s v="Derecho _x000a_a la educación"/>
    <s v="Infancia y adolescencia"/>
    <n v="2021"/>
    <n v="1.349953791312767E-2"/>
    <n v="1.349953791312767E-2"/>
    <n v="120"/>
    <s v="Porcentaje"/>
  </r>
  <r>
    <n v="11001"/>
    <s v="Bogotá. D.C."/>
    <x v="0"/>
    <s v="Tasa de deserción en educación media"/>
    <s v="MEN"/>
    <s v="Derecho _x000a_a la educación"/>
    <s v="Adolescencia"/>
    <n v="2021"/>
    <n v="1.877133105802048E-2"/>
    <n v="1.877133105802048E-2"/>
    <n v="118"/>
    <s v="Porcentaje"/>
  </r>
  <r>
    <n v="11"/>
    <s v="Bogotá. D.C."/>
    <x v="2"/>
    <s v="Tasa de repitencia en educación básica primaria"/>
    <s v="MEN"/>
    <s v="Derecho _x000a_a la educación"/>
    <s v="Infancia"/>
    <n v="2018"/>
    <n v="2.3519875411677602E-3"/>
    <n v="2.3519875411677602E-3"/>
    <n v="137"/>
    <s v="Porcentaje"/>
  </r>
  <r>
    <n v="11"/>
    <s v="Bogotá. D.C."/>
    <x v="2"/>
    <s v="Tasa de repitencia en educación básica primaria"/>
    <s v="MEN"/>
    <s v="Derecho _x000a_a la educación"/>
    <s v="Infancia"/>
    <n v="2019"/>
    <n v="2.2596634062682568E-2"/>
    <n v="2.2596634062682568E-2"/>
    <n v="137"/>
    <s v="Porcentaje"/>
  </r>
  <r>
    <n v="11"/>
    <s v="Bogotá. D.C."/>
    <x v="2"/>
    <s v="Tasa de repitencia en educación básica primaria"/>
    <s v="MEN"/>
    <s v="Derecho _x000a_a la educación"/>
    <s v="Infancia"/>
    <n v="2020"/>
    <n v="3.1360715458340502E-2"/>
    <n v="3.1360715458340502E-2"/>
    <n v="137"/>
    <s v="Porcentaje"/>
  </r>
  <r>
    <n v="11"/>
    <s v="Bogotá. D.C."/>
    <x v="2"/>
    <s v="Tasa de repitencia en educación básica secundaria"/>
    <s v="MEN"/>
    <s v="Derecho _x000a_a la educación"/>
    <s v="Infancia y adolescencia"/>
    <n v="2018"/>
    <n v="5.6535574160462201E-3"/>
    <n v="5.6535574160462201E-3"/>
    <n v="138"/>
    <s v="Porcentaje"/>
  </r>
  <r>
    <n v="11"/>
    <s v="Bogotá. D.C."/>
    <x v="2"/>
    <s v="Tasa de repitencia en educación básica secundaria"/>
    <s v="MEN"/>
    <s v="Derecho _x000a_a la educación"/>
    <s v="Infancia y adolescencia"/>
    <n v="2019"/>
    <n v="3.9833066005822933E-2"/>
    <n v="3.9833066005822933E-2"/>
    <n v="138"/>
    <s v="Porcentaje"/>
  </r>
  <r>
    <n v="11"/>
    <s v="Bogotá. D.C."/>
    <x v="2"/>
    <s v="Tasa de repitencia en educación básica secundaria"/>
    <s v="MEN"/>
    <s v="Derecho _x000a_a la educación"/>
    <s v="Infancia y adolescencia"/>
    <n v="2020"/>
    <n v="5.7110828898414602E-2"/>
    <n v="5.7110828898414602E-2"/>
    <n v="138"/>
    <s v="Porcentaje"/>
  </r>
  <r>
    <n v="11"/>
    <s v="Bogotá. D.C."/>
    <x v="2"/>
    <s v="Tasa de repitencia en educación media "/>
    <s v="MEN"/>
    <s v="Derecho _x000a_a la educación"/>
    <s v="Adolescencia"/>
    <n v="2018"/>
    <n v="2.0633750921149599E-3"/>
    <n v="2.0633750921149599E-3"/>
    <n v="140"/>
    <s v="Porcentaje"/>
  </r>
  <r>
    <n v="11"/>
    <s v="Bogotá. D.C."/>
    <x v="2"/>
    <s v="Tasa de repitencia en educación media "/>
    <s v="MEN"/>
    <s v="Derecho _x000a_a la educación"/>
    <s v="Adolescencia"/>
    <n v="2019"/>
    <n v="1.438290395734162E-2"/>
    <n v="1.438290395734162E-2"/>
    <n v="140"/>
    <s v="Porcentaje"/>
  </r>
  <r>
    <n v="11"/>
    <s v="Bogotá. D.C."/>
    <x v="2"/>
    <s v="Tasa de repitencia en educación media "/>
    <s v="MEN"/>
    <s v="Derecho _x000a_a la educación"/>
    <s v="Adolescencia"/>
    <n v="2020"/>
    <n v="2.272773024660292E-2"/>
    <n v="2.272773024660292E-2"/>
    <n v="140"/>
    <s v="Porcentaje"/>
  </r>
  <r>
    <n v="1"/>
    <s v="Dato Nacional"/>
    <x v="1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1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1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1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1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1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1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1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1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1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1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1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11"/>
    <s v="Bogotá. D.C."/>
    <x v="2"/>
    <s v="Tasa de repitencia en educación básica primaria"/>
    <s v="MEN"/>
    <s v="Derecho _x000a_a la educación"/>
    <s v="Infancia"/>
    <n v="2021"/>
    <n v="2.4393995517356121E-2"/>
    <n v="2.4393995517356121E-2"/>
    <n v="137"/>
    <s v="Porcentaje"/>
  </r>
  <r>
    <n v="11"/>
    <s v="Bogotá. D.C."/>
    <x v="2"/>
    <s v="Tasa de repitencia en educación básica secundaria"/>
    <s v="MEN"/>
    <s v="Derecho _x000a_a la educación"/>
    <s v="Infancia y adolescencia"/>
    <n v="2021"/>
    <n v="5.1950861752841949E-2"/>
    <n v="5.1950861752841949E-2"/>
    <n v="138"/>
    <s v="Porcentaje"/>
  </r>
  <r>
    <n v="11"/>
    <s v="Bogotá. D.C."/>
    <x v="2"/>
    <s v="Tasa de repitencia en educación media "/>
    <s v="MEN"/>
    <s v="Derecho _x000a_a la educación"/>
    <s v="Adolescencia"/>
    <n v="2021"/>
    <n v="2.3859437006991099E-2"/>
    <n v="2.3859437006991099E-2"/>
    <n v="140"/>
    <s v="Porcentaje"/>
  </r>
  <r>
    <n v="11"/>
    <s v="Bogotá. D.C."/>
    <x v="2"/>
    <s v="Tasa de Cobertura escolar bruta en educación básica primaria"/>
    <s v="MEN"/>
    <s v="Derecho _x000a_a la educación"/>
    <s v="Infancia"/>
    <n v="2018"/>
    <n v="1.1038500870505907"/>
    <n v="1.1038500870505907"/>
    <n v="107"/>
    <s v="Porcentaje"/>
  </r>
  <r>
    <n v="11"/>
    <s v="Bogotá. D.C."/>
    <x v="2"/>
    <s v="Tasa de Cobertura escolar bruta en educación básica primaria"/>
    <s v="MEN"/>
    <s v="Derecho _x000a_a la educación"/>
    <s v="Infancia"/>
    <n v="2019"/>
    <n v="1.0898017553909904"/>
    <n v="1.0898017553909904"/>
    <n v="107"/>
    <s v="Porcentaje"/>
  </r>
  <r>
    <n v="11"/>
    <s v="Bogotá. D.C."/>
    <x v="2"/>
    <s v="Tasa de Cobertura escolar bruta en educación básica primaria"/>
    <s v="MEN"/>
    <s v="Derecho _x000a_a la educación"/>
    <s v="Infancia"/>
    <n v="2020"/>
    <n v="1.0607338833103139"/>
    <n v="1.0607338833103139"/>
    <n v="107"/>
    <s v="Porcentaje"/>
  </r>
  <r>
    <n v="1"/>
    <s v="Dato Nacional"/>
    <x v="1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1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1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11"/>
    <s v="Bogotá. D.C."/>
    <x v="2"/>
    <s v="Cobertura escolar bruta en educación básica secundaria"/>
    <s v="MEN"/>
    <s v="Derecho _x000a_a la educación"/>
    <s v="Infancia y adolescencia"/>
    <n v="2018"/>
    <n v="1.089007417075589"/>
    <n v="1.089007417075589"/>
    <n v="108"/>
    <s v="Porcentaje"/>
  </r>
  <r>
    <n v="11"/>
    <s v="Bogotá. D.C."/>
    <x v="2"/>
    <s v="Cobertura escolar bruta en educación básica secundaria"/>
    <s v="MEN"/>
    <s v="Derecho _x000a_a la educación"/>
    <s v="Infancia y adolescencia"/>
    <n v="2019"/>
    <n v="1.1095019427764041"/>
    <n v="1.1095019427764041"/>
    <n v="108"/>
    <s v="Porcentaje"/>
  </r>
  <r>
    <n v="11"/>
    <s v="Bogotá. D.C."/>
    <x v="2"/>
    <s v="Cobertura escolar bruta en educación básica secundaria"/>
    <s v="MEN"/>
    <s v="Derecho _x000a_a la educación"/>
    <s v="Infancia y adolescencia"/>
    <n v="2020"/>
    <n v="1.1181183263526147"/>
    <n v="1.1181183263526147"/>
    <n v="108"/>
    <s v="Porcentaje"/>
  </r>
  <r>
    <n v="1"/>
    <s v="Dato Nacional"/>
    <x v="1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1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1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11"/>
    <s v="Bogotá. D.C."/>
    <x v="2"/>
    <s v="Tasa de Cobertura escolar bruta en educación media"/>
    <s v="MEN"/>
    <s v="Derecho _x000a_a la educación"/>
    <s v="Adolescencia"/>
    <n v="2018"/>
    <n v="0.93178124663378903"/>
    <n v="0.93178124663378903"/>
    <n v="109"/>
    <s v="Porcentaje"/>
  </r>
  <r>
    <n v="11"/>
    <s v="Bogotá. D.C."/>
    <x v="2"/>
    <s v="Tasa de Cobertura escolar bruta en educación media"/>
    <s v="MEN"/>
    <s v="Derecho _x000a_a la educación"/>
    <s v="Adolescencia"/>
    <n v="2019"/>
    <n v="0.92089391721269143"/>
    <n v="0.92089391721269143"/>
    <n v="109"/>
    <s v="Porcentaje"/>
  </r>
  <r>
    <n v="11"/>
    <s v="Bogotá. D.C."/>
    <x v="2"/>
    <s v="Tasa de Cobertura escolar bruta en educación media"/>
    <s v="MEN"/>
    <s v="Derecho _x000a_a la educación"/>
    <s v="Adolescencia"/>
    <n v="2020"/>
    <n v="0.97060661110950908"/>
    <n v="0.97060661110950908"/>
    <n v="109"/>
    <s v="Porcentaje"/>
  </r>
  <r>
    <n v="1"/>
    <s v="Dato Nacional"/>
    <x v="1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1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1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11"/>
    <s v="Bogotá. D.C."/>
    <x v="2"/>
    <s v="Tasa de Cobertura escolar bruta en educación básica primaria"/>
    <s v="MEN"/>
    <s v="Derecho _x000a_a la educación"/>
    <s v="Infancia"/>
    <n v="2021"/>
    <n v="1.0192450006912424"/>
    <n v="1.0192450006912424"/>
    <n v="107"/>
    <s v="Porcentaje"/>
  </r>
  <r>
    <n v="1"/>
    <s v="Dato Nacional"/>
    <x v="1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11"/>
    <s v="Bogotá. D.C."/>
    <x v="2"/>
    <s v="Cobertura escolar bruta en educación básica secundaria"/>
    <s v="MEN"/>
    <s v="Derecho _x000a_a la educación"/>
    <s v="Infancia y adolescencia"/>
    <n v="2021"/>
    <n v="1.1146325118784293"/>
    <n v="1.1146325118784293"/>
    <n v="108"/>
    <s v="Porcentaje"/>
  </r>
  <r>
    <n v="1"/>
    <s v="Dato Nacional"/>
    <x v="1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11"/>
    <s v="Bogotá. D.C."/>
    <x v="2"/>
    <s v="Tasa de Cobertura escolar bruta en educación media"/>
    <s v="MEN"/>
    <s v="Derecho _x000a_a la educación"/>
    <s v="Adolescencia"/>
    <n v="2021"/>
    <n v="0.9720430732283617"/>
    <n v="0.9720430732283617"/>
    <n v="109"/>
    <s v="Porcentaje"/>
  </r>
  <r>
    <n v="1"/>
    <s v="Dato Nacional"/>
    <x v="1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11"/>
    <s v="Bogotá. D.C."/>
    <x v="2"/>
    <s v="Tasa de deserción en educación básica primaria"/>
    <s v="MEN"/>
    <s v="Derecho _x000a_a la educación"/>
    <s v="Infancia"/>
    <n v="2018"/>
    <n v="1.347737282185486E-2"/>
    <n v="1.347737282185486E-2"/>
    <n v="119"/>
    <s v="Porcentaje"/>
  </r>
  <r>
    <n v="11"/>
    <s v="Bogotá. D.C."/>
    <x v="2"/>
    <s v="Tasa de deserción en educación básica primaria"/>
    <s v="MEN"/>
    <s v="Derecho _x000a_a la educación"/>
    <s v="Infancia"/>
    <n v="2019"/>
    <n v="1.3834047966828441E-2"/>
    <n v="1.3834047966828441E-2"/>
    <n v="119"/>
    <s v="Porcentaje"/>
  </r>
  <r>
    <n v="11"/>
    <s v="Bogotá. D.C."/>
    <x v="2"/>
    <s v="Tasa de deserción en educación básica primaria"/>
    <s v="MEN"/>
    <s v="Derecho _x000a_a la educación"/>
    <s v="Infancia"/>
    <n v="2020"/>
    <n v="5.0222184696305898E-3"/>
    <n v="5.0222184696305898E-3"/>
    <n v="119"/>
    <s v="Porcentaje"/>
  </r>
  <r>
    <n v="11"/>
    <s v="Bogotá. D.C."/>
    <x v="2"/>
    <s v="Tasa de deserción en educación básica secundaria"/>
    <s v="MEN"/>
    <s v="Derecho _x000a_a la educación"/>
    <s v="Infancia y adolescencia"/>
    <n v="2018"/>
    <n v="2.0147835758643061E-2"/>
    <n v="2.0147835758643061E-2"/>
    <n v="120"/>
    <s v="Porcentaje"/>
  </r>
  <r>
    <n v="11"/>
    <s v="Bogotá. D.C."/>
    <x v="2"/>
    <s v="Tasa de deserción en educación básica secundaria"/>
    <s v="MEN"/>
    <s v="Derecho _x000a_a la educación"/>
    <s v="Infancia y adolescencia"/>
    <n v="2019"/>
    <n v="1.821499163752471E-2"/>
    <n v="1.821499163752471E-2"/>
    <n v="120"/>
    <s v="Porcentaje"/>
  </r>
  <r>
    <n v="11"/>
    <s v="Bogotá. D.C."/>
    <x v="2"/>
    <s v="Tasa de deserción en educación básica secundaria"/>
    <s v="MEN"/>
    <s v="Derecho _x000a_a la educación"/>
    <s v="Infancia y adolescencia"/>
    <n v="2020"/>
    <n v="3.7877941406511901E-3"/>
    <n v="3.7877941406511901E-3"/>
    <n v="120"/>
    <s v="Porcentaje"/>
  </r>
  <r>
    <n v="11"/>
    <s v="Bogotá. D.C."/>
    <x v="2"/>
    <s v="Tasa de deserción en educación media"/>
    <s v="MEN"/>
    <s v="Derecho _x000a_a la educación"/>
    <s v="Adolescencia"/>
    <n v="2018"/>
    <n v="1.531975944341811E-2"/>
    <n v="1.531975944341811E-2"/>
    <n v="118"/>
    <s v="Porcentaje"/>
  </r>
  <r>
    <n v="11"/>
    <s v="Bogotá. D.C."/>
    <x v="2"/>
    <s v="Tasa de deserción en educación media"/>
    <s v="MEN"/>
    <s v="Derecho _x000a_a la educación"/>
    <s v="Adolescencia"/>
    <n v="2019"/>
    <n v="1.4087528604118989E-2"/>
    <n v="1.4087528604118989E-2"/>
    <n v="118"/>
    <s v="Porcentaje"/>
  </r>
  <r>
    <n v="11"/>
    <s v="Bogotá. D.C."/>
    <x v="2"/>
    <s v="Tasa de deserción en educación media"/>
    <s v="MEN"/>
    <s v="Derecho _x000a_a la educación"/>
    <s v="Adolescencia"/>
    <n v="2020"/>
    <n v="5.50612014817201E-3"/>
    <n v="5.50612014817201E-3"/>
    <n v="118"/>
    <s v="Porcentaje"/>
  </r>
  <r>
    <n v="1"/>
    <s v="Dato Nacional"/>
    <x v="1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1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1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1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1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1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1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1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1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1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1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1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11"/>
    <s v="Bogotá. D.C."/>
    <x v="2"/>
    <s v="Tasa de deserción en educación básica primaria"/>
    <s v="MEN"/>
    <s v="Derecho _x000a_a la educación"/>
    <s v="Infancia"/>
    <n v="2021"/>
    <n v="1.0799237774729161E-2"/>
    <n v="1.0799237774729161E-2"/>
    <n v="119"/>
    <s v="Porcentaje"/>
  </r>
  <r>
    <n v="11"/>
    <s v="Bogotá. D.C."/>
    <x v="2"/>
    <s v="Tasa de deserción en educación básica secundaria"/>
    <s v="MEN"/>
    <s v="Derecho _x000a_a la educación"/>
    <s v="Infancia y adolescencia"/>
    <n v="2021"/>
    <n v="1.349953791312767E-2"/>
    <n v="1.349953791312767E-2"/>
    <n v="120"/>
    <s v="Porcentaje"/>
  </r>
  <r>
    <n v="11"/>
    <s v="Bogotá. D.C."/>
    <x v="2"/>
    <s v="Tasa de deserción en educación media"/>
    <s v="MEN"/>
    <s v="Derecho _x000a_a la educación"/>
    <s v="Adolescencia"/>
    <n v="2021"/>
    <n v="1.877133105802048E-2"/>
    <n v="1.877133105802048E-2"/>
    <n v="118"/>
    <s v="Porcentaje"/>
  </r>
  <r>
    <n v="11001"/>
    <s v="Bogotá. D.C."/>
    <x v="0"/>
    <s v="Porcentaje de nacidos vivos con 4 o más controles prenatales"/>
    <s v="MSPS"/>
    <s v="Derecho a la salud"/>
    <s v="Primera Infancia"/>
    <n v="2017"/>
    <n v="0.88390839561967671"/>
    <n v="0.88390839561967671"/>
    <n v="71"/>
    <s v="Porcentaje"/>
  </r>
  <r>
    <n v="11001"/>
    <s v="Bogotá. D.C."/>
    <x v="0"/>
    <s v="Porcentaje de nacidos vivos con 4 o más controles prenatales"/>
    <s v="MSPS"/>
    <s v="Derecho a la salud"/>
    <s v="Primera Infancia"/>
    <n v="2018"/>
    <n v="0.87819284985146873"/>
    <n v="0.87819284985146873"/>
    <n v="71"/>
    <s v="Porcentaje"/>
  </r>
  <r>
    <n v="11001"/>
    <s v="Bogotá. D.C."/>
    <x v="0"/>
    <s v="Porcentaje de nacidos vivos con 4 o más controles prenatales"/>
    <s v="MSPS"/>
    <s v="Derecho a la salud"/>
    <s v="Primera Infancia"/>
    <n v="2019"/>
    <n v="0.85359632315775869"/>
    <n v="0.85359632315775869"/>
    <n v="71"/>
    <s v="Porcentaje"/>
  </r>
  <r>
    <n v="11001"/>
    <s v="Bogotá. D.C."/>
    <x v="0"/>
    <s v="Porcentaje de nacidos vivos con 4 o más controles prenatales"/>
    <s v="MSPS"/>
    <s v="Derecho a la salud"/>
    <s v="Primera Infancia"/>
    <n v="2020"/>
    <n v="0.82267115600448937"/>
    <n v="0.82267115600448937"/>
    <n v="71"/>
    <s v="Porcentaje"/>
  </r>
  <r>
    <n v="11001"/>
    <s v="Bogotá. D.C."/>
    <x v="0"/>
    <s v="Porcentaje de nacidos vivos con 4 o más controles prenatales"/>
    <s v="MSPS"/>
    <s v="Derecho a la salud"/>
    <s v="Primera Infancia"/>
    <n v="2021"/>
    <n v="0.84997387084733111"/>
    <n v="0.84997387084733111"/>
    <n v="71"/>
    <s v="Porcentaje"/>
  </r>
  <r>
    <n v="11001"/>
    <s v="Bogotá. D.C."/>
    <x v="0"/>
    <s v="Porcentaje de atención institucional al parto por personal calificado"/>
    <s v="MSPS"/>
    <s v="Derecho a la salud"/>
    <s v="Primera Infancia"/>
    <n v="2017"/>
    <n v="0.99755578247550347"/>
    <n v="0.99755578247550347"/>
    <n v="154"/>
    <s v="Porcentaje"/>
  </r>
  <r>
    <n v="11001"/>
    <s v="Bogotá. D.C."/>
    <x v="0"/>
    <s v="Porcentaje de atención institucional al parto por personal calificado"/>
    <s v="MSPS"/>
    <s v="Derecho a la salud"/>
    <s v="Primera Infancia"/>
    <n v="2018"/>
    <n v="0.99738505120941379"/>
    <n v="0.99738505120941379"/>
    <n v="154"/>
    <s v="Porcentaje"/>
  </r>
  <r>
    <n v="11001"/>
    <s v="Bogotá. D.C."/>
    <x v="0"/>
    <s v="Porcentaje de atención institucional al parto por personal calificado"/>
    <s v="MSPS"/>
    <s v="Derecho a la salud"/>
    <s v="Primera Infancia"/>
    <n v="2019"/>
    <n v="0.9979429914781075"/>
    <n v="0.9979429914781075"/>
    <n v="154"/>
    <s v="Porcentaje"/>
  </r>
  <r>
    <n v="11001"/>
    <s v="Bogotá. D.C."/>
    <x v="0"/>
    <s v="Porcentaje de atención institucional al parto por personal calificado"/>
    <s v="MSPS"/>
    <s v="Derecho a la salud"/>
    <s v="Primera Infancia"/>
    <n v="2020"/>
    <n v="0.99741559718615269"/>
    <n v="0.99741559718615269"/>
    <n v="154"/>
    <s v="Porcentaje"/>
  </r>
  <r>
    <n v="11001"/>
    <s v="Bogotá. D.C."/>
    <x v="0"/>
    <s v="Porcentaje de atención institucional al parto por personal calificado"/>
    <s v="MSPS"/>
    <s v="Derecho a la salud"/>
    <s v="Primera Infancia"/>
    <n v="2021"/>
    <n v="0.99655162118588403"/>
    <n v="0.99655162118588403"/>
    <n v="154"/>
    <s v="Porcentaje"/>
  </r>
  <r>
    <n v="11001"/>
    <s v="Bogotá. D.C."/>
    <x v="0"/>
    <s v="Razón de mortalidad materna por 100.000 nacidos vivos"/>
    <s v="MSPS"/>
    <s v="Derecho a la salud"/>
    <s v="Primera Infancia"/>
    <n v="2017"/>
    <n v="2.7157972494405458E-4"/>
    <n v="2.7157972494405458E-4"/>
    <n v="106"/>
    <s v="Porcentaje"/>
  </r>
  <r>
    <n v="11001"/>
    <s v="Bogotá. D.C."/>
    <x v="0"/>
    <s v="Razón de mortalidad materna por 100.000 nacidos vivos"/>
    <s v="MSPS"/>
    <s v="Derecho a la salud"/>
    <s v="Primera Infancia"/>
    <n v="2018"/>
    <n v="2.5231962014428096E-4"/>
    <n v="2.5231962014428096E-4"/>
    <n v="106"/>
    <s v="Porcentaje"/>
  </r>
  <r>
    <n v="11001"/>
    <s v="Bogotá. D.C."/>
    <x v="0"/>
    <s v="Razón de mortalidad materna por 100.000 nacidos vivos"/>
    <s v="MSPS"/>
    <s v="Derecho a la salud"/>
    <s v="Primera Infancia"/>
    <n v="2019"/>
    <n v="2.4684102262709375E-4"/>
    <n v="2.4684102262709375E-4"/>
    <n v="106"/>
    <s v="Porcentaje"/>
  </r>
  <r>
    <n v="11001"/>
    <s v="Bogotá. D.C."/>
    <x v="0"/>
    <s v="Razón de mortalidad materna por 100.000 nacidos vivos"/>
    <s v="MSPS"/>
    <s v="Derecho a la salud"/>
    <s v="Primera Infancia"/>
    <n v="2020"/>
    <n v="3.151710748594337E-4"/>
    <n v="3.151710748594337E-4"/>
    <n v="106"/>
    <s v="Porcentaje"/>
  </r>
  <r>
    <n v="11001"/>
    <s v="Bogotá. D.C."/>
    <x v="0"/>
    <s v="Razón de mortalidad materna por 100.000 nacidos vivos"/>
    <s v="MSPS"/>
    <s v="Derecho a la salud"/>
    <s v="Primera Infancia"/>
    <n v="2021"/>
    <n v="6.8669015346032127E-4"/>
    <n v="6.8669015346032127E-4"/>
    <n v="106"/>
    <s v="Porcentaje"/>
  </r>
  <r>
    <n v="11001"/>
    <s v="Bogotá. D.C."/>
    <x v="0"/>
    <s v="Tasa de fecundidad especifica en niños y niñas de 10 a 14 años"/>
    <s v="MSPS"/>
    <s v="Derechos a la protección"/>
    <s v="Infancia y adolescencia"/>
    <n v="2017"/>
    <n v="103.29139385620071"/>
    <n v="1.0329139385620071E-3"/>
    <n v="123"/>
    <s v="Tasa"/>
  </r>
  <r>
    <n v="11001"/>
    <s v="Bogotá. D.C."/>
    <x v="0"/>
    <s v="Tasa de fecundidad especifica en niños y niñas de 10 a 14 años"/>
    <s v="MSPS"/>
    <s v="Derechos a la protección"/>
    <s v="Infancia y adolescencia"/>
    <n v="2018"/>
    <n v="93.373217844810313"/>
    <n v="9.3373217844810313E-4"/>
    <n v="123"/>
    <s v="Tasa"/>
  </r>
  <r>
    <n v="11001"/>
    <s v="Bogotá. D.C."/>
    <x v="0"/>
    <s v="Tasa de fecundidad especifica en niños y niñas de 10 a 14 años"/>
    <s v="MSPS"/>
    <s v="Derechos a la protección"/>
    <s v="Infancia y adolescencia"/>
    <n v="2019"/>
    <n v="84.999979368937048"/>
    <n v="8.4999979368937046E-4"/>
    <n v="123"/>
    <s v="Tasa"/>
  </r>
  <r>
    <n v="11001"/>
    <s v="Bogotá. D.C."/>
    <x v="0"/>
    <s v="Tasa de fecundidad especifica en niños y niñas de 10 a 14 años"/>
    <s v="MSPS"/>
    <s v="Derechos a la protección"/>
    <s v="Infancia y adolescencia"/>
    <n v="2020"/>
    <n v="75.017821913493265"/>
    <n v="7.5017821913493264E-4"/>
    <n v="123"/>
    <s v="Tasa"/>
  </r>
  <r>
    <n v="11001"/>
    <s v="Bogotá. D.C."/>
    <x v="0"/>
    <s v="Tasa de fecundidad especifica en niños y niñas de 10 a 14 años"/>
    <s v="MSPS"/>
    <s v="Derechos a la protección"/>
    <s v="Infancia y adolescencia"/>
    <n v="2021"/>
    <n v="64.384500894693716"/>
    <n v="6.4384500894693714E-4"/>
    <n v="123"/>
    <s v="Tasa"/>
  </r>
  <r>
    <n v="11001"/>
    <s v="Bogotá. D.C."/>
    <x v="0"/>
    <s v="Tasa de mortalidad por EDA (Enfermedad diarreica aguda) en niños y niñas menores de 5 años por cada 100.000 menores de 5 años"/>
    <s v="MSPS"/>
    <s v="Derecho a la salud"/>
    <s v="Primera Infancia"/>
    <n v="2017"/>
    <n v="0.65855545860155751"/>
    <n v="6.5855545860155747E-6"/>
    <n v="131"/>
    <s v="Tasa por 100.000"/>
  </r>
  <r>
    <n v="11001"/>
    <s v="Bogotá. D.C."/>
    <x v="0"/>
    <s v="Tasa de mortalidad por EDA (Enfermedad diarreica aguda) en niños y niñas menores de 5 años por cada 100.000 menores de 5 años"/>
    <s v="MSPS"/>
    <s v="Derecho a la salud"/>
    <s v="Primera Infancia"/>
    <n v="2018"/>
    <n v="0.84109771662997368"/>
    <n v="8.410977166299737E-6"/>
    <n v="131"/>
    <s v="Tasa por 100.000"/>
  </r>
  <r>
    <n v="11001"/>
    <s v="Bogotá. D.C."/>
    <x v="0"/>
    <s v="Tasa de mortalidad por EDA (Enfermedad diarreica aguda) en niños y niñas menores de 5 años por cada 100.000 menores de 5 años"/>
    <s v="MSPS"/>
    <s v="Derecho a la salud"/>
    <s v="Primera Infancia"/>
    <n v="2019"/>
    <n v="2.0561704647562098"/>
    <n v="2.05617046475621E-5"/>
    <n v="131"/>
    <s v="Tasa por 100.000"/>
  </r>
  <r>
    <n v="11001"/>
    <s v="Bogotá. D.C."/>
    <x v="0"/>
    <s v="Tasa de mortalidad por EDA (Enfermedad diarreica aguda) en niños y niñas menores de 5 años por cada 100.000 menores de 5 años"/>
    <s v="MSPS"/>
    <s v="Derecho a la salud"/>
    <s v="Primera Infancia"/>
    <n v="2020"/>
    <n v="0.20272174210956298"/>
    <n v="2.0272174210956298E-6"/>
    <n v="131"/>
    <s v="Tasa por 100.000"/>
  </r>
  <r>
    <n v="11001"/>
    <s v="Bogotá. D.C."/>
    <x v="0"/>
    <s v="Tasa de mortalidad por EDA (Enfermedad diarreica aguda) en niños y niñas menores de 5 años por cada 100.000 menores de 5 años"/>
    <s v="MSPS"/>
    <s v="Derecho a la salud"/>
    <s v="Primera Infancia"/>
    <n v="2021"/>
    <n v="0.61325990568062649"/>
    <n v="6.1325990568062647E-6"/>
    <n v="131"/>
    <s v="Tasa por 100.000"/>
  </r>
  <r>
    <n v="11001"/>
    <s v="Bogotá. D.C."/>
    <x v="0"/>
    <s v="Tasa de mortalidad por IRA (Infección respiratoria aguda) en niños y niñas menores de 5 años por cada 100.000 menores de 5 años"/>
    <s v="MSPS"/>
    <s v="Derecho a la salud"/>
    <s v="Primera Infancia"/>
    <n v="2017"/>
    <n v="10.701526202275309"/>
    <n v="1.070152620227531E-4"/>
    <n v="133"/>
    <s v="Tasa por 100.000"/>
  </r>
  <r>
    <n v="11001"/>
    <s v="Bogotá. D.C."/>
    <x v="0"/>
    <s v="Tasa de mortalidad por IRA (Infección respiratoria aguda) en niños y niñas menores de 5 años por cada 100.000 menores de 5 años"/>
    <s v="MSPS"/>
    <s v="Derecho a la salud"/>
    <s v="Primera Infancia"/>
    <n v="2018"/>
    <n v="14.298661182709555"/>
    <n v="1.4298661182709555E-4"/>
    <n v="133"/>
    <s v="Tasa por 100.000"/>
  </r>
  <r>
    <n v="11001"/>
    <s v="Bogotá. D.C."/>
    <x v="0"/>
    <s v="Tasa de mortalidad por IRA (Infección respiratoria aguda) en niños y niñas menores de 5 años por cada 100.000 menores de 5 años"/>
    <s v="MSPS"/>
    <s v="Derecho a la salud"/>
    <s v="Primera Infancia"/>
    <n v="2019"/>
    <n v="12.953873927964123"/>
    <n v="1.2953873927964123E-4"/>
    <n v="133"/>
    <s v="Tasa por 100.000"/>
  </r>
  <r>
    <n v="11001"/>
    <s v="Bogotá. D.C."/>
    <x v="0"/>
    <s v="Tasa de mortalidad por IRA (Infección respiratoria aguda) en niños y niñas menores de 5 años por cada 100.000 menores de 5 años"/>
    <s v="MSPS"/>
    <s v="Derecho a la salud"/>
    <s v="Primera Infancia"/>
    <n v="2020"/>
    <n v="3.6489913579721338"/>
    <n v="3.6489913579721336E-5"/>
    <n v="133"/>
    <s v="Tasa por 100.000"/>
  </r>
  <r>
    <n v="11001"/>
    <s v="Bogotá. D.C."/>
    <x v="0"/>
    <s v="Tasa de mortalidad por IRA (Infección respiratoria aguda) en niños y niñas menores de 5 años por cada 100.000 menores de 5 años"/>
    <s v="MSPS"/>
    <s v="Derecho a la salud"/>
    <s v="Primera Infancia"/>
    <n v="2021"/>
    <n v="6.5414389939266826"/>
    <n v="6.5414389939266824E-5"/>
    <n v="133"/>
    <s v="Tasa por 100.000"/>
  </r>
  <r>
    <n v="11001"/>
    <s v="Bogotá. D.C."/>
    <x v="0"/>
    <s v="Tasa de mortalidad por desnutrición en menores de 5 años."/>
    <s v="MSPS"/>
    <s v="Derecho a la salud"/>
    <s v="Primera Infancia"/>
    <n v="2017"/>
    <n v="0.16463886465038938"/>
    <n v="1.6463886465038937E-6"/>
    <n v="130"/>
    <s v="Tasa por 100.000"/>
  </r>
  <r>
    <n v="11001"/>
    <s v="Bogotá. D.C.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11001"/>
    <s v="Bogotá. D.C."/>
    <x v="0"/>
    <s v="Tasa de mortalidad por desnutrición en menores de 5 años."/>
    <s v="MSPS"/>
    <s v="Derecho a la salud"/>
    <s v="Primera Infancia"/>
    <n v="2019"/>
    <n v="0.61685113942686309"/>
    <n v="6.1685113942686305E-6"/>
    <n v="130"/>
    <s v="Tasa por 100.000"/>
  </r>
  <r>
    <n v="11001"/>
    <s v="Bogotá. D.C."/>
    <x v="0"/>
    <s v="Tasa de mortalidad por desnutrición en menores de 5 años."/>
    <s v="MSPS"/>
    <s v="Derecho a la salud"/>
    <s v="Primera Infancia"/>
    <n v="2020"/>
    <n v="0.40544348421912596"/>
    <n v="4.0544348421912597E-6"/>
    <n v="130"/>
    <s v="Tasa por 100.000"/>
  </r>
  <r>
    <n v="11001"/>
    <s v="Bogotá. D.C."/>
    <x v="0"/>
    <s v="Tasa de mortalidad por desnutrición en menores de 5 años."/>
    <s v="MSPS"/>
    <s v="Derecho a la salud"/>
    <s v="Primera Infancia"/>
    <n v="2021"/>
    <n v="0.20441996856020883"/>
    <n v="2.0441996856020882E-6"/>
    <n v="130"/>
    <s v="Tasa por 100.000"/>
  </r>
  <r>
    <n v="11"/>
    <s v="Bogotá. D.C."/>
    <x v="2"/>
    <s v="Porcentaje de nacidos vivos con 4 o más controles prenatales"/>
    <s v="MSPS"/>
    <s v="Derecho a la salud"/>
    <s v="Primera Infancia"/>
    <n v="2017"/>
    <n v="0.88390839561967671"/>
    <n v="0.88390839561967671"/>
    <n v="71"/>
    <s v="Porcentaje"/>
  </r>
  <r>
    <n v="11"/>
    <s v="Bogotá. D.C."/>
    <x v="2"/>
    <s v="Porcentaje de atención institucional al parto por personal calificado"/>
    <s v="MSPS"/>
    <s v="Derecho a la salud"/>
    <s v="Primera Infancia"/>
    <n v="2017"/>
    <n v="0.99755578247550347"/>
    <n v="0.99755578247550347"/>
    <n v="154"/>
    <s v="Porcentaje"/>
  </r>
  <r>
    <n v="11"/>
    <s v="Bogotá. D.C."/>
    <x v="2"/>
    <s v="Razón de mortalidad materna por 100.000 nacidos vivos"/>
    <s v="MSPS"/>
    <s v="Derecho a la salud"/>
    <s v="Primera Infancia"/>
    <n v="2017"/>
    <n v="2.7157972494405458E-4"/>
    <n v="2.7157972494405458E-4"/>
    <n v="106"/>
    <s v="Porcentaje"/>
  </r>
  <r>
    <n v="11"/>
    <s v="Bogotá. D.C."/>
    <x v="2"/>
    <s v="Tasa de fecundidad especifica en niños y niñas de 10 a 14 años"/>
    <s v="MSPS"/>
    <s v="Derechos a la protección"/>
    <s v="Infancia y adolescencia"/>
    <n v="2017"/>
    <n v="103.29139385620071"/>
    <n v="1.0329139385620071E-3"/>
    <n v="123"/>
    <s v="Tasa"/>
  </r>
  <r>
    <n v="11"/>
    <s v="Bogotá. D.C."/>
    <x v="2"/>
    <s v="Tasa de mortalidad por EDA (Enfermedad diarreica aguda) en niños y niñas menores de 5 años por cada 100.000 menores de 5 años"/>
    <s v="MSPS"/>
    <s v="Derecho a la salud"/>
    <s v="Primera Infancia"/>
    <n v="2017"/>
    <n v="0.65855545860155751"/>
    <n v="6.5855545860155747E-6"/>
    <n v="131"/>
    <s v="Tasa por 100.000"/>
  </r>
  <r>
    <n v="11"/>
    <s v="Bogotá. D.C."/>
    <x v="2"/>
    <s v="Tasa de mortalidad por IRA (Infección respiratoria aguda) en niños y niñas menores de 5 años por cada 100.000 menores de 5 años"/>
    <s v="MSPS"/>
    <s v="Derecho a la salud"/>
    <s v="Primera Infancia"/>
    <n v="2017"/>
    <n v="10.701526202275309"/>
    <n v="1.070152620227531E-4"/>
    <n v="133"/>
    <s v="Tasa por 100.000"/>
  </r>
  <r>
    <n v="11"/>
    <s v="Bogotá. D.C."/>
    <x v="2"/>
    <s v="Tasa de mortalidad por desnutrición en menores de 5 años."/>
    <s v="MSPS"/>
    <s v="Derecho a la salud"/>
    <s v="Primera Infancia"/>
    <n v="2017"/>
    <n v="0.16463886465038938"/>
    <n v="1.6463886465038937E-6"/>
    <n v="130"/>
    <s v="Tasa por 100.000"/>
  </r>
  <r>
    <n v="11"/>
    <s v="Bogotá. D.C."/>
    <x v="2"/>
    <s v="Porcentaje de nacidos vivos con 4 o más controles prenatales"/>
    <s v="MSPS"/>
    <s v="Derecho a la salud"/>
    <s v="Primera Infancia"/>
    <n v="2018"/>
    <n v="0.87819284985146873"/>
    <n v="0.87819284985146873"/>
    <n v="71"/>
    <s v="Porcentaje"/>
  </r>
  <r>
    <n v="11"/>
    <s v="Bogotá. D.C."/>
    <x v="2"/>
    <s v="Porcentaje de atención institucional al parto por personal calificado"/>
    <s v="MSPS"/>
    <s v="Derecho a la salud"/>
    <s v="Primera Infancia"/>
    <n v="2018"/>
    <n v="0.99738505120941379"/>
    <n v="0.99738505120941379"/>
    <n v="154"/>
    <s v="Porcentaje"/>
  </r>
  <r>
    <n v="11"/>
    <s v="Bogotá. D.C."/>
    <x v="2"/>
    <s v="Razón de mortalidad materna por 100.000 nacidos vivos"/>
    <s v="MSPS"/>
    <s v="Derecho a la salud"/>
    <s v="Primera Infancia"/>
    <n v="2018"/>
    <n v="2.5231962014428096E-4"/>
    <n v="2.5231962014428096E-4"/>
    <n v="106"/>
    <s v="Porcentaje"/>
  </r>
  <r>
    <n v="11"/>
    <s v="Bogotá. D.C."/>
    <x v="2"/>
    <s v="Tasa de fecundidad especifica en niños y niñas de 10 a 14 años"/>
    <s v="MSPS"/>
    <s v="Derechos a la protección"/>
    <s v="Infancia y adolescencia"/>
    <n v="2018"/>
    <n v="93.373217844810313"/>
    <n v="9.3373217844810313E-4"/>
    <n v="123"/>
    <s v="Tasa"/>
  </r>
  <r>
    <n v="11"/>
    <s v="Bogotá. D.C."/>
    <x v="2"/>
    <s v="Tasa de mortalidad por EDA (Enfermedad diarreica aguda) en niños y niñas menores de 5 años por cada 100.000 menores de 5 años"/>
    <s v="MSPS"/>
    <s v="Derecho a la salud"/>
    <s v="Primera Infancia"/>
    <n v="2018"/>
    <n v="0.84109771662997368"/>
    <n v="8.410977166299737E-6"/>
    <n v="131"/>
    <s v="Tasa por 100.000"/>
  </r>
  <r>
    <n v="11"/>
    <s v="Bogotá. D.C."/>
    <x v="2"/>
    <s v="Tasa de mortalidad por IRA (Infección respiratoria aguda) en niños y niñas menores de 5 años por cada 100.000 menores de 5 años"/>
    <s v="MSPS"/>
    <s v="Derecho a la salud"/>
    <s v="Primera Infancia"/>
    <n v="2018"/>
    <n v="14.298661182709555"/>
    <n v="1.4298661182709555E-4"/>
    <n v="133"/>
    <s v="Tasa por 100.000"/>
  </r>
  <r>
    <n v="11"/>
    <s v="Bogotá. D.C.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11"/>
    <s v="Bogotá. D.C."/>
    <x v="2"/>
    <s v="Porcentaje de nacidos vivos con 4 o más controles prenatales"/>
    <s v="MSPS"/>
    <s v="Derecho a la salud"/>
    <s v="Primera Infancia"/>
    <n v="2019"/>
    <n v="0.85359632315775869"/>
    <n v="0.85359632315775869"/>
    <n v="71"/>
    <s v="Porcentaje"/>
  </r>
  <r>
    <n v="11"/>
    <s v="Bogotá. D.C."/>
    <x v="2"/>
    <s v="Porcentaje de atención institucional al parto por personal calificado"/>
    <s v="MSPS"/>
    <s v="Derecho a la salud"/>
    <s v="Primera Infancia"/>
    <n v="2019"/>
    <n v="0.9979429914781075"/>
    <n v="0.9979429914781075"/>
    <n v="154"/>
    <s v="Porcentaje"/>
  </r>
  <r>
    <n v="11"/>
    <s v="Bogotá. D.C."/>
    <x v="2"/>
    <s v="Razón de mortalidad materna por 100.000 nacidos vivos"/>
    <s v="MSPS"/>
    <s v="Derecho a la salud"/>
    <s v="Primera Infancia"/>
    <n v="2019"/>
    <n v="2.4684102262709375E-4"/>
    <n v="2.4684102262709375E-4"/>
    <n v="106"/>
    <s v="Porcentaje"/>
  </r>
  <r>
    <n v="11"/>
    <s v="Bogotá. D.C."/>
    <x v="2"/>
    <s v="Tasa de fecundidad especifica en niños y niñas de 10 a 14 años"/>
    <s v="MSPS"/>
    <s v="Derechos a la protección"/>
    <s v="Infancia y adolescencia"/>
    <n v="2019"/>
    <n v="84.999979368937048"/>
    <n v="8.4999979368937046E-4"/>
    <n v="123"/>
    <s v="Tasa"/>
  </r>
  <r>
    <n v="11"/>
    <s v="Bogotá. D.C."/>
    <x v="2"/>
    <s v="Tasa de mortalidad por EDA (Enfermedad diarreica aguda) en niños y niñas menores de 5 años por cada 100.000 menores de 5 años"/>
    <s v="MSPS"/>
    <s v="Derecho a la salud"/>
    <s v="Primera Infancia"/>
    <n v="2019"/>
    <n v="2.0561704647562098"/>
    <n v="2.05617046475621E-5"/>
    <n v="131"/>
    <s v="Tasa por 100.000"/>
  </r>
  <r>
    <n v="11"/>
    <s v="Bogotá. D.C."/>
    <x v="2"/>
    <s v="Tasa de mortalidad por IRA (Infección respiratoria aguda) en niños y niñas menores de 5 años por cada 100.000 menores de 5 años"/>
    <s v="MSPS"/>
    <s v="Derecho a la salud"/>
    <s v="Primera Infancia"/>
    <n v="2019"/>
    <n v="12.953873927964123"/>
    <n v="1.2953873927964123E-4"/>
    <n v="133"/>
    <s v="Tasa por 100.000"/>
  </r>
  <r>
    <n v="11"/>
    <s v="Bogotá. D.C."/>
    <x v="2"/>
    <s v="Tasa de mortalidad por desnutrición en menores de 5 años."/>
    <s v="MSPS"/>
    <s v="Derecho a la salud"/>
    <s v="Primera Infancia"/>
    <n v="2019"/>
    <n v="0.61685113942686309"/>
    <n v="6.1685113942686305E-6"/>
    <n v="130"/>
    <s v="Tasa por 100.000"/>
  </r>
  <r>
    <n v="11"/>
    <s v="Bogotá. D.C."/>
    <x v="2"/>
    <s v="Porcentaje de nacidos vivos con 4 o más controles prenatales"/>
    <s v="MSPS"/>
    <s v="Derecho a la salud"/>
    <s v="Primera Infancia"/>
    <n v="2020"/>
    <n v="0.82267115600448937"/>
    <n v="0.82267115600448937"/>
    <n v="71"/>
    <s v="Porcentaje"/>
  </r>
  <r>
    <n v="11"/>
    <s v="Bogotá. D.C."/>
    <x v="2"/>
    <s v="Porcentaje de atención institucional al parto por personal calificado"/>
    <s v="MSPS"/>
    <s v="Derecho a la salud"/>
    <s v="Primera Infancia"/>
    <n v="2020"/>
    <n v="0.99741559718615269"/>
    <n v="0.99741559718615269"/>
    <n v="154"/>
    <s v="Porcentaje"/>
  </r>
  <r>
    <n v="11"/>
    <s v="Bogotá. D.C."/>
    <x v="2"/>
    <s v="Razón de mortalidad materna por 100.000 nacidos vivos"/>
    <s v="MSPS"/>
    <s v="Derecho a la salud"/>
    <s v="Primera Infancia"/>
    <n v="2020"/>
    <n v="3.151710748594337E-4"/>
    <n v="3.151710748594337E-4"/>
    <n v="106"/>
    <s v="Porcentaje"/>
  </r>
  <r>
    <n v="11"/>
    <s v="Bogotá. D.C."/>
    <x v="2"/>
    <s v="Tasa de fecundidad especifica en niños y niñas de 10 a 14 años"/>
    <s v="MSPS"/>
    <s v="Derechos a la protección"/>
    <s v="Infancia y adolescencia"/>
    <n v="2020"/>
    <n v="75.017821913493265"/>
    <n v="7.5017821913493264E-4"/>
    <n v="123"/>
    <s v="Tasa"/>
  </r>
  <r>
    <n v="11"/>
    <s v="Bogotá. D.C."/>
    <x v="2"/>
    <s v="Tasa de mortalidad por EDA (Enfermedad diarreica aguda) en niños y niñas menores de 5 años por cada 100.000 menores de 5 años"/>
    <s v="MSPS"/>
    <s v="Derecho a la salud"/>
    <s v="Primera Infancia"/>
    <n v="2020"/>
    <n v="0.20272174210956298"/>
    <n v="2.0272174210956298E-6"/>
    <n v="131"/>
    <s v="Tasa por 100.000"/>
  </r>
  <r>
    <n v="11"/>
    <s v="Bogotá. D.C."/>
    <x v="2"/>
    <s v="Tasa de mortalidad por IRA (Infección respiratoria aguda) en niños y niñas menores de 5 años por cada 100.000 menores de 5 años"/>
    <s v="MSPS"/>
    <s v="Derecho a la salud"/>
    <s v="Primera Infancia"/>
    <n v="2020"/>
    <n v="3.6489913579721338"/>
    <n v="3.6489913579721336E-5"/>
    <n v="133"/>
    <s v="Tasa por 100.000"/>
  </r>
  <r>
    <n v="11"/>
    <s v="Bogotá. D.C."/>
    <x v="2"/>
    <s v="Tasa de mortalidad por desnutrición en menores de 5 años."/>
    <s v="MSPS"/>
    <s v="Derecho a la salud"/>
    <s v="Primera Infancia"/>
    <n v="2020"/>
    <n v="0.40544348421912596"/>
    <n v="4.0544348421912597E-6"/>
    <n v="130"/>
    <s v="Tasa por 100.000"/>
  </r>
  <r>
    <n v="11"/>
    <s v="Bogotá. D.C."/>
    <x v="2"/>
    <s v="Porcentaje de nacidos vivos con 4 o más controles prenatales"/>
    <s v="MSPS"/>
    <s v="Derecho a la salud"/>
    <s v="Primera Infancia"/>
    <n v="2021"/>
    <n v="0.84997387084733111"/>
    <n v="0.84997387084733111"/>
    <n v="71"/>
    <s v="Porcentaje"/>
  </r>
  <r>
    <n v="11"/>
    <s v="Bogotá. D.C."/>
    <x v="2"/>
    <s v="Porcentaje de atención institucional al parto por personal calificado"/>
    <s v="MSPS"/>
    <s v="Derecho a la salud"/>
    <s v="Primera Infancia"/>
    <n v="2021"/>
    <n v="0.99655162118588403"/>
    <n v="0.99655162118588403"/>
    <n v="154"/>
    <s v="Porcentaje"/>
  </r>
  <r>
    <n v="11"/>
    <s v="Bogotá. D.C."/>
    <x v="2"/>
    <s v="Razón de mortalidad materna por 100.000 nacidos vivos"/>
    <s v="MSPS"/>
    <s v="Derecho a la salud"/>
    <s v="Primera Infancia"/>
    <n v="2021"/>
    <n v="6.8669015346032127E-4"/>
    <n v="6.8669015346032127E-4"/>
    <n v="106"/>
    <s v="Porcentaje"/>
  </r>
  <r>
    <n v="11"/>
    <s v="Bogotá. D.C."/>
    <x v="2"/>
    <s v="Tasa de fecundidad especifica en niños y niñas de 10 a 14 años"/>
    <s v="MSPS"/>
    <s v="Derechos a la protección"/>
    <s v="Infancia y adolescencia"/>
    <n v="2021"/>
    <n v="64.384500894693716"/>
    <n v="6.4384500894693714E-4"/>
    <n v="123"/>
    <s v="Tasa"/>
  </r>
  <r>
    <n v="11"/>
    <s v="Bogotá. D.C."/>
    <x v="2"/>
    <s v="Tasa de mortalidad por EDA (Enfermedad diarreica aguda) en niños y niñas menores de 5 años por cada 100.000 menores de 5 años"/>
    <s v="MSPS"/>
    <s v="Derecho a la salud"/>
    <s v="Primera Infancia"/>
    <n v="2021"/>
    <n v="0.61325990568062649"/>
    <n v="6.1325990568062647E-6"/>
    <n v="131"/>
    <s v="Tasa por 100.000"/>
  </r>
  <r>
    <n v="11"/>
    <s v="Bogotá. D.C."/>
    <x v="2"/>
    <s v="Tasa de mortalidad por IRA (Infección respiratoria aguda) en niños y niñas menores de 5 años por cada 100.000 menores de 5 años"/>
    <s v="MSPS"/>
    <s v="Derecho a la salud"/>
    <s v="Primera Infancia"/>
    <n v="2021"/>
    <n v="6.5414389939266826"/>
    <n v="6.5414389939266824E-5"/>
    <n v="133"/>
    <s v="Tasa por 100.000"/>
  </r>
  <r>
    <n v="11"/>
    <s v="Bogotá. D.C."/>
    <x v="2"/>
    <s v="Tasa de mortalidad por desnutrición en menores de 5 años."/>
    <s v="MSPS"/>
    <s v="Derecho a la salud"/>
    <s v="Primera Infancia"/>
    <n v="2021"/>
    <n v="0.20441996856020883"/>
    <n v="2.0441996856020882E-6"/>
    <n v="130"/>
    <s v="Tasa por 100.000"/>
  </r>
  <r>
    <n v="1"/>
    <s v="Dato Nacional"/>
    <x v="1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1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1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1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1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1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1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1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1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1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1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1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1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1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1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1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1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1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1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1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1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1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1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1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1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1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1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1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1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1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1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1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1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1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1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11"/>
    <s v="Bogotá. D.C."/>
    <x v="2"/>
    <s v="Cobertura de vacunación con BCG en nacidos vivos"/>
    <s v="MSPS"/>
    <s v="Derecho a la salud"/>
    <s v="Primera Infancia"/>
    <n v="2019"/>
    <n v="1.0104737448692804"/>
    <n v="1.0104737448692804"/>
    <n v="7"/>
    <s v="Porcentaje"/>
  </r>
  <r>
    <n v="11"/>
    <s v="Bogotá. D.C."/>
    <x v="2"/>
    <s v="Cobertura de vacunación con pentavalente (DPT y Hepatitis) tres dosis en niños y niñas menores de 1 año"/>
    <s v="MSPS"/>
    <s v="Derecho a la salud"/>
    <s v="Primera Infancia"/>
    <n v="2019"/>
    <n v="0.89323048304587827"/>
    <n v="0.89323048304587827"/>
    <n v="4"/>
    <s v="Porcentaje"/>
  </r>
  <r>
    <n v="11"/>
    <s v="Bogotá. D.C."/>
    <x v="2"/>
    <s v="Cobertura de inmunización contra el triple viral (tv) de un año"/>
    <s v="MSPS"/>
    <s v="Derecho a la salud"/>
    <s v="Primera Infancia"/>
    <n v="2019"/>
    <n v="0.92568644461032545"/>
    <n v="0.92568644461032545"/>
    <n v="5"/>
    <s v="Porcentaje"/>
  </r>
  <r>
    <n v="1"/>
    <s v="Dato Nacional"/>
    <x v="1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1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1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11001"/>
    <s v="Bogotá. D.C."/>
    <x v="0"/>
    <s v="Cobertura de vacunación con BCG en nacidos vivos"/>
    <s v="MSPS"/>
    <s v="Derecho a la salud"/>
    <s v="Primera Infancia"/>
    <n v="2020"/>
    <n v="0.94889436926201476"/>
    <n v="0.94889436926201476"/>
    <n v="7"/>
    <s v="Porcentaje"/>
  </r>
  <r>
    <n v="11001"/>
    <s v="Bogotá. D.C."/>
    <x v="0"/>
    <s v="Cobertura de vacunación con pentavalente (DPT y Hepatitis) tres dosis en niños y niñas menores de 1 año"/>
    <s v="MSPS"/>
    <s v="Derecho a la salud"/>
    <s v="Primera Infancia"/>
    <n v="2020"/>
    <n v="0.8155865956520838"/>
    <n v="0.8155865956520838"/>
    <n v="4"/>
    <s v="Porcentaje"/>
  </r>
  <r>
    <n v="11001"/>
    <s v="Bogotá. D.C."/>
    <x v="0"/>
    <s v="Cobertura de inmunización contra el triple viral (tv) de un año"/>
    <s v="MSPS"/>
    <s v="Derecho a la salud"/>
    <s v="Primera Infancia"/>
    <n v="2020"/>
    <n v="0.84724255241825575"/>
    <n v="0.84724255241825575"/>
    <n v="5"/>
    <s v="Porcentaje"/>
  </r>
  <r>
    <n v="11"/>
    <s v="Bogotá. D.C."/>
    <x v="2"/>
    <s v="Cobertura de vacunación con BCG en nacidos vivos"/>
    <s v="MSPS"/>
    <s v="Derecho a la salud"/>
    <s v="Primera Infancia"/>
    <n v="2020"/>
    <n v="0.94889436926201476"/>
    <n v="0.94889436926201476"/>
    <n v="7"/>
    <s v="Porcentaje"/>
  </r>
  <r>
    <n v="11"/>
    <s v="Bogotá. D.C."/>
    <x v="2"/>
    <s v="Cobertura de vacunación con pentavalente (DPT y Hepatitis) tres dosis en niños y niñas menores de 1 año"/>
    <s v="MSPS"/>
    <s v="Derecho a la salud"/>
    <s v="Primera Infancia"/>
    <n v="2020"/>
    <n v="0.8155865956520838"/>
    <n v="0.8155865956520838"/>
    <n v="4"/>
    <s v="Porcentaje"/>
  </r>
  <r>
    <n v="11"/>
    <s v="Bogotá. D.C."/>
    <x v="2"/>
    <s v="Cobertura de inmunización contra el triple viral (tv) de un año"/>
    <s v="MSPS"/>
    <s v="Derecho a la salud"/>
    <s v="Primera Infancia"/>
    <n v="2020"/>
    <n v="0.84724255241825575"/>
    <n v="0.84724255241825575"/>
    <n v="5"/>
    <s v="Porcentaje"/>
  </r>
  <r>
    <n v="1"/>
    <s v="Dato Nacional"/>
    <x v="1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1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1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11001"/>
    <s v="Bogotá. D.C."/>
    <x v="0"/>
    <s v="Cobertura de vacunación con BCG en nacidos vivos"/>
    <s v="MSPS"/>
    <s v="Derecho a la salud"/>
    <s v="Primera Infancia"/>
    <n v="2021"/>
    <n v="0.83772237454568643"/>
    <n v="0.83772237454568643"/>
    <n v="7"/>
    <s v="Porcentaje"/>
  </r>
  <r>
    <n v="11001"/>
    <s v="Bogotá. D.C."/>
    <x v="0"/>
    <s v="Cobertura de vacunación con pentavalente (DPT y Hepatitis) tres dosis en niños y niñas menores de 1 año"/>
    <s v="MSPS"/>
    <s v="Derecho a la salud"/>
    <s v="Primera Infancia"/>
    <n v="2021"/>
    <n v="0.7367319177878382"/>
    <n v="0.7367319177878382"/>
    <n v="4"/>
    <s v="Porcentaje"/>
  </r>
  <r>
    <n v="11001"/>
    <s v="Bogotá. D.C."/>
    <x v="0"/>
    <s v="Cobertura de inmunización contra el triple viral (tv) de un año"/>
    <s v="MSPS"/>
    <s v="Derecho a la salud"/>
    <s v="Primera Infancia"/>
    <n v="2021"/>
    <n v="0.77906904864931692"/>
    <n v="0.77906904864931692"/>
    <n v="5"/>
    <s v="Porcentaje"/>
  </r>
  <r>
    <n v="11"/>
    <s v="Bogotá. D.C."/>
    <x v="2"/>
    <s v="Cobertura de vacunación con BCG en nacidos vivos"/>
    <s v="MSPS"/>
    <s v="Derecho a la salud"/>
    <s v="Primera Infancia"/>
    <n v="2021"/>
    <n v="0.83772237454568643"/>
    <n v="0.83772237454568643"/>
    <n v="7"/>
    <s v="Porcentaje"/>
  </r>
  <r>
    <n v="11"/>
    <s v="Bogotá. D.C."/>
    <x v="2"/>
    <s v="Cobertura de vacunación con pentavalente (DPT y Hepatitis) tres dosis en niños y niñas menores de 1 año"/>
    <s v="MSPS"/>
    <s v="Derecho a la salud"/>
    <s v="Primera Infancia"/>
    <n v="2021"/>
    <n v="0.7367319177878382"/>
    <n v="0.7367319177878382"/>
    <n v="4"/>
    <s v="Porcentaje"/>
  </r>
  <r>
    <n v="11"/>
    <s v="Bogotá. D.C."/>
    <x v="2"/>
    <s v="Cobertura de inmunización contra el triple viral (tv) de un año"/>
    <s v="MSPS"/>
    <s v="Derecho a la salud"/>
    <s v="Primera Infancia"/>
    <n v="2021"/>
    <n v="0.77906904864931692"/>
    <n v="0.77906904864931692"/>
    <n v="5"/>
    <s v="Porcentaje"/>
  </r>
  <r>
    <n v="1"/>
    <s v="Dato Nacional"/>
    <x v="1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1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1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11001"/>
    <s v="Bogotá. D.C."/>
    <x v="0"/>
    <s v="Porcentaje de niños  y niñas entre 0 a 5 años afiliados al SGSSS"/>
    <s v="MSPS"/>
    <s v="Derecho a la salud"/>
    <s v="Primera Infancia"/>
    <n v="2018"/>
    <n v="0.93073859058105224"/>
    <n v="0.93073859058105224"/>
    <n v="52"/>
    <s v="Porcentaje"/>
  </r>
  <r>
    <n v="11001"/>
    <s v="Bogotá. D.C."/>
    <x v="0"/>
    <s v="Porcentaje de niños  y niñas entre 0 a 5 años afiliados al SGSSS"/>
    <s v="MSPS"/>
    <s v="Derecho a la salud"/>
    <s v="Primera Infancia"/>
    <n v="2019"/>
    <n v="0.88983669522109787"/>
    <n v="0.88983669522109787"/>
    <n v="52"/>
    <s v="Porcentaje"/>
  </r>
  <r>
    <n v="11001"/>
    <s v="Bogotá. D.C."/>
    <x v="0"/>
    <s v="Porcentaje de niños  y niñas entre 0 a 5 años afiliados al SGSSS"/>
    <s v="MSPS"/>
    <s v="Derecho a la salud"/>
    <s v="Primera Infancia"/>
    <n v="2020"/>
    <n v="0.82742151019516386"/>
    <n v="0.82742151019516386"/>
    <n v="52"/>
    <s v="Porcentaje"/>
  </r>
  <r>
    <n v="11001"/>
    <s v="Bogotá. D.C."/>
    <x v="0"/>
    <s v="Porcentaje de niños  y niñas entre 0 a 5 años afiliados al SGSSS"/>
    <s v="MSPS"/>
    <s v="Derecho a la salud"/>
    <s v="Primera Infancia"/>
    <n v="2021"/>
    <n v="0.76183470536190701"/>
    <n v="0.76183470536190701"/>
    <n v="52"/>
    <s v="Porcentaje"/>
  </r>
  <r>
    <n v="11001"/>
    <s v="Bogotá. D.C."/>
    <x v="0"/>
    <s v="Porcentaje de niños  y niñas entre 6 a 11 años afiliados al SGSSS"/>
    <s v="MSPS"/>
    <s v="Derecho a la salud"/>
    <s v="Infancia"/>
    <n v="2018"/>
    <n v="1.0545396838756966"/>
    <n v="1.0545396838756966"/>
    <n v="54"/>
    <s v="Porcentaje"/>
  </r>
  <r>
    <n v="11001"/>
    <s v="Bogotá. D.C."/>
    <x v="0"/>
    <s v="Porcentaje de niños  y niñas entre 6 a 11 años afiliados al SGSSS"/>
    <s v="MSPS"/>
    <s v="Derecho a la salud"/>
    <s v="Infancia"/>
    <n v="2019"/>
    <n v="1.0245346840301195"/>
    <n v="1.0245346840301195"/>
    <n v="54"/>
    <s v="Porcentaje"/>
  </r>
  <r>
    <n v="11001"/>
    <s v="Bogotá. D.C."/>
    <x v="0"/>
    <s v="Porcentaje de niños  y niñas entre 6 a 11 años afiliados al SGSSS"/>
    <s v="MSPS"/>
    <s v="Derecho a la salud"/>
    <s v="Infancia"/>
    <n v="2020"/>
    <n v="0.97715461724660646"/>
    <n v="0.97715461724660646"/>
    <n v="54"/>
    <s v="Porcentaje"/>
  </r>
  <r>
    <n v="11001"/>
    <s v="Bogotá. D.C."/>
    <x v="0"/>
    <s v="Porcentaje de niños  y niñas entre 6 a 11 años afiliados al SGSSS"/>
    <s v="MSPS"/>
    <s v="Derecho a la salud"/>
    <s v="Infancia"/>
    <n v="2021"/>
    <n v="0.94576599144819251"/>
    <n v="0.94576599144819251"/>
    <n v="54"/>
    <s v="Porcentaje"/>
  </r>
  <r>
    <n v="11001"/>
    <s v="Bogotá. D.C."/>
    <x v="0"/>
    <s v="Porcentaje de niños  y niñas entre 12 a 17 años afiliados al SGSSS"/>
    <s v="MSPS"/>
    <s v="Derecho a la salud"/>
    <s v="Adolescencia"/>
    <n v="2018"/>
    <n v="0.99673817309024648"/>
    <n v="0.99673817309024648"/>
    <n v="53"/>
    <s v="Porcentaje"/>
  </r>
  <r>
    <n v="11001"/>
    <s v="Bogotá. D.C."/>
    <x v="0"/>
    <s v="Porcentaje de niños  y niñas entre 12 a 17 años afiliados al SGSSS"/>
    <s v="MSPS"/>
    <s v="Derecho a la salud"/>
    <s v="Adolescencia"/>
    <n v="2019"/>
    <n v="0.99797206927797621"/>
    <n v="0.99797206927797621"/>
    <n v="53"/>
    <s v="Porcentaje"/>
  </r>
  <r>
    <n v="11001"/>
    <s v="Bogotá. D.C."/>
    <x v="0"/>
    <s v="Porcentaje de niños  y niñas entre 12 a 17 años afiliados al SGSSS"/>
    <s v="MSPS"/>
    <s v="Derecho a la salud"/>
    <s v="Adolescencia"/>
    <n v="2020"/>
    <n v="0.98590398565171888"/>
    <n v="0.98590398565171888"/>
    <n v="53"/>
    <s v="Porcentaje"/>
  </r>
  <r>
    <n v="11001"/>
    <s v="Bogotá. D.C."/>
    <x v="0"/>
    <s v="Porcentaje de niños  y niñas entre 12 a 17 años afiliados al SGSSS"/>
    <s v="MSPS"/>
    <s v="Derecho a la salud"/>
    <s v="Adolescencia"/>
    <n v="2021"/>
    <n v="0.9925320686136867"/>
    <n v="0.9925320686136867"/>
    <n v="53"/>
    <s v="Porcentaje"/>
  </r>
  <r>
    <n v="11"/>
    <s v="Bogotá. D.C."/>
    <x v="2"/>
    <s v="Porcentaje de niños  y niñas entre 0 a 5 años afiliados al SGSSS"/>
    <s v="MSPS"/>
    <s v="Derecho a la salud"/>
    <s v="Primera Infancia"/>
    <n v="2018"/>
    <n v="0.93073859058105224"/>
    <n v="0.93073859058105224"/>
    <n v="52"/>
    <s v="Porcentaje"/>
  </r>
  <r>
    <n v="11"/>
    <s v="Bogotá. D.C."/>
    <x v="2"/>
    <s v="Porcentaje de niños  y niñas entre 0 a 5 años afiliados al SGSSS"/>
    <s v="MSPS"/>
    <s v="Derecho a la salud"/>
    <s v="Primera Infancia"/>
    <n v="2019"/>
    <n v="0.88983669522109787"/>
    <n v="0.88983669522109787"/>
    <n v="52"/>
    <s v="Porcentaje"/>
  </r>
  <r>
    <n v="11"/>
    <s v="Bogotá. D.C."/>
    <x v="2"/>
    <s v="Porcentaje de niños  y niñas entre 0 a 5 años afiliados al SGSSS"/>
    <s v="MSPS"/>
    <s v="Derecho a la salud"/>
    <s v="Primera Infancia"/>
    <n v="2020"/>
    <n v="0.82742151019516386"/>
    <n v="0.82742151019516386"/>
    <n v="52"/>
    <s v="Porcentaje"/>
  </r>
  <r>
    <n v="11"/>
    <s v="Bogotá. D.C."/>
    <x v="2"/>
    <s v="Porcentaje de niños  y niñas entre 0 a 5 años afiliados al SGSSS"/>
    <s v="MSPS"/>
    <s v="Derecho a la salud"/>
    <s v="Primera Infancia"/>
    <n v="2021"/>
    <n v="0.76183470536190701"/>
    <n v="0.76183470536190701"/>
    <n v="52"/>
    <s v="Porcentaje"/>
  </r>
  <r>
    <n v="11"/>
    <s v="Bogotá. D.C."/>
    <x v="2"/>
    <s v="Porcentaje de niños  y niñas entre 6 a 11 años afiliados al SGSSS"/>
    <s v="MSPS"/>
    <s v="Derecho a la salud"/>
    <s v="Infancia"/>
    <n v="2018"/>
    <n v="1.0545396838756966"/>
    <n v="1.0545396838756966"/>
    <n v="54"/>
    <s v="Porcentaje"/>
  </r>
  <r>
    <n v="11"/>
    <s v="Bogotá. D.C."/>
    <x v="2"/>
    <s v="Porcentaje de niños  y niñas entre 6 a 11 años afiliados al SGSSS"/>
    <s v="MSPS"/>
    <s v="Derecho a la salud"/>
    <s v="Infancia"/>
    <n v="2019"/>
    <n v="1.0245346840301195"/>
    <n v="1.0245346840301195"/>
    <n v="54"/>
    <s v="Porcentaje"/>
  </r>
  <r>
    <n v="11"/>
    <s v="Bogotá. D.C."/>
    <x v="2"/>
    <s v="Porcentaje de niños  y niñas entre 6 a 11 años afiliados al SGSSS"/>
    <s v="MSPS"/>
    <s v="Derecho a la salud"/>
    <s v="Infancia"/>
    <n v="2020"/>
    <n v="0.97715461724660646"/>
    <n v="0.97715461724660646"/>
    <n v="54"/>
    <s v="Porcentaje"/>
  </r>
  <r>
    <n v="11"/>
    <s v="Bogotá. D.C."/>
    <x v="2"/>
    <s v="Porcentaje de niños  y niñas entre 6 a 11 años afiliados al SGSSS"/>
    <s v="MSPS"/>
    <s v="Derecho a la salud"/>
    <s v="Infancia"/>
    <n v="2021"/>
    <n v="0.94576599144819251"/>
    <n v="0.94576599144819251"/>
    <n v="54"/>
    <s v="Porcentaje"/>
  </r>
  <r>
    <n v="11"/>
    <s v="Bogotá. D.C."/>
    <x v="2"/>
    <s v="Porcentaje de niños  y niñas entre 12 a 17 años afiliados al SGSSS"/>
    <s v="MSPS"/>
    <s v="Derecho a la salud"/>
    <s v="Adolescencia"/>
    <n v="2018"/>
    <n v="0.99673817309024648"/>
    <n v="0.99673817309024648"/>
    <n v="53"/>
    <s v="Porcentaje"/>
  </r>
  <r>
    <n v="11"/>
    <s v="Bogotá. D.C."/>
    <x v="2"/>
    <s v="Porcentaje de niños  y niñas entre 12 a 17 años afiliados al SGSSS"/>
    <s v="MSPS"/>
    <s v="Derecho a la salud"/>
    <s v="Adolescencia"/>
    <n v="2019"/>
    <n v="0.99797206927797621"/>
    <n v="0.99797206927797621"/>
    <n v="53"/>
    <s v="Porcentaje"/>
  </r>
  <r>
    <n v="11"/>
    <s v="Bogotá. D.C."/>
    <x v="2"/>
    <s v="Porcentaje de niños  y niñas entre 12 a 17 años afiliados al SGSSS"/>
    <s v="MSPS"/>
    <s v="Derecho a la salud"/>
    <s v="Adolescencia"/>
    <n v="2020"/>
    <n v="0.98590398565171888"/>
    <n v="0.98590398565171888"/>
    <n v="53"/>
    <s v="Porcentaje"/>
  </r>
  <r>
    <n v="11"/>
    <s v="Bogotá. D.C."/>
    <x v="2"/>
    <s v="Porcentaje de niños  y niñas entre 12 a 17 años afiliados al SGSSS"/>
    <s v="MSPS"/>
    <s v="Derecho a la salud"/>
    <s v="Adolescencia"/>
    <n v="2021"/>
    <n v="0.9925320686136867"/>
    <n v="0.9925320686136867"/>
    <n v="53"/>
    <s v="Porcentaje"/>
  </r>
  <r>
    <n v="1"/>
    <s v="Dato Nacional"/>
    <x v="1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1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1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1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1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1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1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1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1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1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1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1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11001"/>
    <s v="Bogotá. D.C."/>
    <x v="0"/>
    <s v="Tasa de mortalidad en menores de 1 año (por mil nacidos vivos)"/>
    <s v="DANE"/>
    <s v="Derecho a la vida"/>
    <s v="Primera Infancia"/>
    <n v="2018"/>
    <n v="12.9372053146362"/>
    <n v="12.9372053146362"/>
    <n v="125"/>
    <s v="Tasa por 1.000"/>
  </r>
  <r>
    <n v="11001"/>
    <s v="Bogotá. D.C."/>
    <x v="0"/>
    <s v="Tasa de mortalidad en menores de 1 año (por mil nacidos vivos)"/>
    <s v="DANE"/>
    <s v="Derecho a la vida"/>
    <s v="Primera Infancia"/>
    <n v="2019"/>
    <n v="12.901165301044919"/>
    <n v="12.901165301044919"/>
    <n v="125"/>
    <s v="Tasa por 1.000"/>
  </r>
  <r>
    <n v="11001"/>
    <s v="Bogotá. D.C."/>
    <x v="0"/>
    <s v="Tasa de mortalidad en menores de 1 año (por mil nacidos vivos)"/>
    <s v="DANE"/>
    <s v="Derecho a la vida"/>
    <s v="Primera Infancia"/>
    <n v="2020"/>
    <n v="13.245836610000001"/>
    <n v="13.245836610000001"/>
    <n v="125"/>
    <s v="Tasa por 1.000"/>
  </r>
  <r>
    <n v="1"/>
    <s v="Dato Nacional"/>
    <x v="1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11"/>
    <s v="Bogotá. D.C."/>
    <x v="2"/>
    <s v="Tasa de mortalidad en menores de 5 años (por mil nacidos vivos)"/>
    <s v="DANE"/>
    <s v="Derecho a la vida"/>
    <s v="Primera Infancia"/>
    <n v="2018"/>
    <n v="15.053170731707352"/>
    <n v="15.053170731707352"/>
    <n v="146"/>
    <s v="Tasa por 1.000"/>
  </r>
  <r>
    <n v="1"/>
    <s v="Dato Nacional"/>
    <x v="1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11"/>
    <s v="Bogotá. D.C."/>
    <x v="2"/>
    <s v="Tasa de mortalidad en menores de 5 años (por mil nacidos vivos)"/>
    <s v="DANE"/>
    <s v="Derecho a la vida"/>
    <s v="Primera Infancia"/>
    <n v="2019"/>
    <n v="14.872439024390271"/>
    <n v="14.872439024390271"/>
    <n v="146"/>
    <s v="Tasa por 1.000"/>
  </r>
  <r>
    <n v="1"/>
    <s v="Dato Nacional"/>
    <x v="1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11"/>
    <s v="Bogotá. D.C."/>
    <x v="2"/>
    <s v="Tasa de mortalidad en menores de 5 años (por mil nacidos vivos)"/>
    <s v="DANE"/>
    <s v="Derecho a la vida"/>
    <s v="Primera Infancia"/>
    <n v="2020"/>
    <n v="14.682195121951221"/>
    <n v="14.682195121951221"/>
    <n v="146"/>
    <s v="Tasa por 1.000"/>
  </r>
  <r>
    <n v="1"/>
    <s v="Dato Nacional"/>
    <x v="1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11"/>
    <s v="Bogotá. D.C."/>
    <x v="2"/>
    <s v="Tasa de mortalidad en menores de 1 año (por mil nacidos vivos)"/>
    <s v="DANE"/>
    <s v="Derecho a la vida"/>
    <s v="Primera Infancia"/>
    <n v="2018"/>
    <n v="12.93720619042878"/>
    <n v="12.93720619042878"/>
    <n v="125"/>
    <s v="Tasa por 1.000"/>
  </r>
  <r>
    <n v="1"/>
    <s v="Dato Nacional"/>
    <x v="1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11"/>
    <s v="Bogotá. D.C."/>
    <x v="2"/>
    <s v="Tasa de mortalidad en menores de 1 año (por mil nacidos vivos)"/>
    <s v="DANE"/>
    <s v="Derecho a la vida"/>
    <s v="Primera Infancia"/>
    <n v="2019"/>
    <n v="12.901165301044919"/>
    <n v="12.901165301044919"/>
    <n v="125"/>
    <s v="Tasa por 1.000"/>
  </r>
  <r>
    <n v="1"/>
    <s v="Dato Nacional"/>
    <x v="1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11"/>
    <s v="Bogotá. D.C."/>
    <x v="2"/>
    <s v="Tasa de mortalidad en menores de 1 año (por mil nacidos vivos)"/>
    <s v="DANE"/>
    <s v="Derecho a la vida"/>
    <s v="Primera Infancia"/>
    <n v="2020"/>
    <n v="13.24583661"/>
    <n v="13.24583661"/>
    <n v="125"/>
    <s v="Tasa por 1.000"/>
  </r>
  <r>
    <n v="11001"/>
    <s v="Bogotá. D.C.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1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11001"/>
    <s v="Bogotá. D.C.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1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11001"/>
    <s v="Bogotá. D.C.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1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11001"/>
    <s v="Bogotá. D.C.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1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9" applyNumberFormats="0" applyBorderFormats="0" applyFontFormats="0" applyPatternFormats="0" applyAlignmentFormats="0" applyWidthHeightFormats="1" dataCaption="Valores" updatedVersion="8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h="1" x="2"/>
        <item h="1" x="1"/>
        <item h="1" m="1" x="508"/>
        <item h="1" m="1" x="96"/>
        <item h="1" m="1" x="684"/>
        <item h="1" m="1" x="170"/>
        <item h="1" m="1" x="20"/>
        <item h="1" m="1" x="848"/>
        <item h="1" m="1" x="937"/>
        <item h="1" m="1" x="399"/>
        <item h="1" m="1" x="725"/>
        <item h="1" m="1" x="741"/>
        <item h="1" m="1" x="379"/>
        <item h="1" m="1" x="868"/>
        <item h="1" m="1" x="682"/>
        <item h="1" m="1" x="45"/>
        <item h="1" m="1" x="231"/>
        <item h="1" m="1" x="418"/>
        <item h="1" m="1" x="758"/>
        <item h="1" m="1" x="31"/>
        <item h="1" m="1" x="766"/>
        <item h="1" m="1" x="14"/>
        <item h="1" m="1" x="706"/>
        <item h="1" m="1" x="428"/>
        <item h="1" m="1" x="128"/>
        <item h="1" m="1" x="976"/>
        <item h="1" m="1" x="666"/>
        <item h="1" m="1" x="707"/>
        <item h="1" m="1" x="883"/>
        <item h="1" m="1" x="176"/>
        <item h="1" m="1" x="614"/>
        <item h="1" m="1" x="896"/>
        <item h="1" m="1" x="500"/>
        <item h="1" m="1" x="138"/>
        <item h="1" m="1" x="919"/>
        <item h="1" m="1" x="413"/>
        <item h="1" m="1" x="95"/>
        <item h="1" m="1" x="904"/>
        <item h="1" m="1" x="55"/>
        <item h="1" m="1" x="908"/>
        <item h="1" m="1" x="183"/>
        <item h="1" m="1" x="196"/>
        <item h="1" m="1" x="836"/>
        <item h="1" m="1" x="512"/>
        <item h="1" m="1" x="535"/>
        <item h="1" m="1" x="977"/>
        <item h="1" m="1" x="323"/>
        <item h="1" m="1" x="588"/>
        <item h="1" m="1" x="362"/>
        <item h="1" m="1" x="26"/>
        <item h="1" m="1" x="32"/>
        <item h="1" m="1" x="989"/>
        <item h="1" m="1" x="174"/>
        <item h="1" m="1" x="518"/>
        <item h="1" m="1" x="911"/>
        <item h="1" m="1" x="40"/>
        <item h="1" m="1" x="330"/>
        <item h="1" m="1" x="565"/>
        <item h="1" m="1" x="876"/>
        <item h="1" m="1" x="831"/>
        <item h="1" m="1" x="660"/>
        <item h="1" m="1" x="948"/>
        <item h="1" m="1" x="356"/>
        <item h="1" m="1" x="191"/>
        <item h="1" m="1" x="348"/>
        <item h="1" m="1" x="956"/>
        <item h="1" m="1" x="801"/>
        <item h="1" m="1" x="456"/>
        <item h="1" m="1" x="625"/>
        <item h="1" m="1" x="812"/>
        <item h="1" m="1" x="255"/>
        <item h="1" m="1" x="146"/>
        <item h="1" m="1" x="329"/>
        <item h="1" m="1" x="790"/>
        <item h="1" m="1" x="335"/>
        <item h="1" m="1" x="295"/>
        <item h="1" m="1" x="979"/>
        <item h="1" m="1" x="823"/>
        <item h="1" m="1" x="591"/>
        <item h="1" m="1" x="583"/>
        <item h="1" m="1" x="589"/>
        <item h="1" m="1" x="234"/>
        <item h="1" m="1" x="843"/>
        <item h="1" m="1" x="498"/>
        <item h="1" m="1" x="377"/>
        <item h="1" m="1" x="49"/>
        <item h="1" m="1" x="69"/>
        <item h="1" m="1" x="988"/>
        <item h="1" m="1" x="730"/>
        <item h="1" m="1" x="509"/>
        <item h="1" m="1" x="451"/>
        <item h="1" m="1" x="567"/>
        <item h="1" m="1" x="610"/>
        <item h="1" m="1" x="310"/>
        <item h="1" m="1" x="16"/>
        <item h="1" m="1" x="254"/>
        <item h="1" m="1" x="115"/>
        <item h="1" m="1" x="319"/>
        <item h="1" m="1" x="339"/>
        <item h="1" m="1" x="724"/>
        <item h="1" m="1" x="833"/>
        <item h="1" m="1" x="770"/>
        <item h="1" m="1" x="291"/>
        <item h="1" m="1" x="280"/>
        <item h="1" m="1" x="410"/>
        <item h="1" m="1" x="479"/>
        <item h="1" m="1" x="1003"/>
        <item h="1" m="1" x="641"/>
        <item h="1" m="1" x="154"/>
        <item h="1" m="1" x="294"/>
        <item h="1" m="1" x="628"/>
        <item h="1" m="1" x="10"/>
        <item h="1" m="1" x="230"/>
        <item h="1" m="1" x="88"/>
        <item h="1" m="1" x="216"/>
        <item h="1" m="1" x="344"/>
        <item h="1" m="1" x="395"/>
        <item h="1" m="1" x="38"/>
        <item h="1" m="1" x="923"/>
        <item h="1" m="1" x="842"/>
        <item h="1" m="1" x="762"/>
        <item h="1" m="1" x="77"/>
        <item h="1" m="1" x="596"/>
        <item h="1" m="1" x="325"/>
        <item h="1" m="1" x="252"/>
        <item h="1" m="1" x="974"/>
        <item h="1" m="1" x="422"/>
        <item h="1" m="1" x="722"/>
        <item h="1" m="1" x="609"/>
        <item h="1" m="1" x="1026"/>
        <item h="1" m="1" x="649"/>
        <item h="1" m="1" x="992"/>
        <item h="1" m="1" x="199"/>
        <item h="1" m="1" x="799"/>
        <item h="1" m="1" x="267"/>
        <item h="1" m="1" x="276"/>
        <item h="1" m="1" x="89"/>
        <item h="1" m="1" x="70"/>
        <item h="1" m="1" x="963"/>
        <item h="1" m="1" x="493"/>
        <item h="1" m="1" x="551"/>
        <item h="1" m="1" x="431"/>
        <item h="1" m="1" x="642"/>
        <item h="1" m="1" x="859"/>
        <item h="1" m="1" x="934"/>
        <item h="1" m="1" x="871"/>
        <item h="1" m="1" x="688"/>
        <item h="1" m="1" x="19"/>
        <item h="1" m="1" x="197"/>
        <item h="1" m="1" x="398"/>
        <item h="1" m="1" x="942"/>
        <item h="1" m="1" x="407"/>
        <item h="1" m="1" x="21"/>
        <item h="1" m="1" x="353"/>
        <item h="1" m="1" x="548"/>
        <item h="1" m="1" x="250"/>
        <item h="1" m="1" x="695"/>
        <item h="1" m="1" x="619"/>
        <item h="1" m="1" x="110"/>
        <item h="1" m="1" x="998"/>
        <item h="1" m="1" x="549"/>
        <item h="1" m="1" x="116"/>
        <item h="1" m="1" x="572"/>
        <item h="1" m="1" x="1017"/>
        <item h="1" m="1" x="620"/>
        <item h="1" m="1" x="901"/>
        <item h="1" m="1" x="749"/>
        <item h="1" m="1" x="53"/>
        <item h="1" m="1" x="345"/>
        <item h="1" m="1" x="85"/>
        <item h="1" m="1" x="950"/>
        <item h="1" m="1" x="777"/>
        <item h="1" m="1" x="547"/>
        <item h="1" m="1" x="495"/>
        <item h="1" m="1" x="702"/>
        <item h="1" m="1" x="605"/>
        <item h="1" m="1" x="655"/>
        <item h="1" m="1" x="441"/>
        <item h="1" m="1" x="983"/>
        <item h="1" m="1" x="308"/>
        <item h="1" m="1" x="490"/>
        <item h="1" m="1" x="546"/>
        <item h="1" m="1" x="662"/>
        <item h="1" m="1" x="271"/>
        <item h="1" m="1" x="643"/>
        <item h="1" m="1" x="220"/>
        <item h="1" m="1" x="244"/>
        <item h="1" m="1" x="855"/>
        <item h="1" m="1" x="601"/>
        <item h="1" m="1" x="967"/>
        <item h="1" m="1" x="759"/>
        <item h="1" m="1" x="968"/>
        <item h="1" m="1" x="47"/>
        <item h="1" m="1" x="664"/>
        <item h="1" m="1" x="327"/>
        <item h="1" m="1" x="1019"/>
        <item h="1" m="1" x="390"/>
        <item h="1" m="1" x="461"/>
        <item h="1" m="1" x="532"/>
        <item h="1" m="1" x="487"/>
        <item h="1" m="1" x="744"/>
        <item h="1" m="1" x="854"/>
        <item h="1" m="1" x="657"/>
        <item h="1" m="1" x="290"/>
        <item h="1" m="1" x="139"/>
        <item h="1" m="1" x="638"/>
        <item h="1" m="1" x="222"/>
        <item h="1" m="1" x="653"/>
        <item h="1" m="1" x="521"/>
        <item h="1" m="1" x="884"/>
        <item h="1" m="1" x="513"/>
        <item h="1" m="1" x="633"/>
        <item h="1" m="1" x="261"/>
        <item h="1" m="1" x="693"/>
        <item h="1" m="1" x="397"/>
        <item h="1" m="1" x="282"/>
        <item h="1" m="1" x="131"/>
        <item h="1" m="1" x="607"/>
        <item h="1" m="1" x="1012"/>
        <item h="1" m="1" x="318"/>
        <item h="1" m="1" x="35"/>
        <item h="1" m="1" x="180"/>
        <item h="1" m="1" x="408"/>
        <item h="1" m="1" x="18"/>
        <item h="1" m="1" x="1011"/>
        <item h="1" m="1" x="39"/>
        <item h="1" m="1" x="113"/>
        <item h="1" m="1" x="11"/>
        <item h="1" m="1" x="632"/>
        <item h="1" m="1" x="503"/>
        <item h="1" m="1" x="577"/>
        <item h="1" m="1" x="227"/>
        <item h="1" m="1" x="66"/>
        <item h="1" m="1" x="804"/>
        <item h="1" m="1" x="679"/>
        <item h="1" m="1" x="1005"/>
        <item h="1" m="1" x="946"/>
        <item h="1" m="1" x="815"/>
        <item h="1" m="1" x="243"/>
        <item h="1" m="1" x="652"/>
        <item h="1" m="1" x="360"/>
        <item h="1" m="1" x="163"/>
        <item h="1" m="1" x="907"/>
        <item h="1" m="1" x="87"/>
        <item h="1" m="1" x="8"/>
        <item h="1" m="1" x="82"/>
        <item h="1" m="1" x="33"/>
        <item h="1" m="1" x="125"/>
        <item h="1" m="1" x="266"/>
        <item h="1" m="1" x="462"/>
        <item h="1" m="1" x="129"/>
        <item h="1" m="1" x="566"/>
        <item h="1" m="1" x="439"/>
        <item h="1" m="1" x="277"/>
        <item h="1" m="1" x="226"/>
        <item h="1" m="1" x="340"/>
        <item h="1" m="1" x="867"/>
        <item h="1" m="1" x="879"/>
        <item h="1" m="1" x="559"/>
        <item h="1" m="1" x="563"/>
        <item h="1" m="1" x="820"/>
        <item h="1" m="1" x="126"/>
        <item h="1" m="1" x="1016"/>
        <item h="1" m="1" x="262"/>
        <item h="1" m="1" x="182"/>
        <item h="1" m="1" x="631"/>
        <item h="1" m="1" x="772"/>
        <item h="1" m="1" x="635"/>
        <item h="1" m="1" x="434"/>
        <item h="1" m="1" x="925"/>
        <item h="1" m="1" x="768"/>
        <item h="1" m="1" x="4"/>
        <item h="1" m="1" x="214"/>
        <item h="1" m="1" x="79"/>
        <item h="1" m="1" x="798"/>
        <item h="1" m="1" x="160"/>
        <item h="1" m="1" x="800"/>
        <item h="1" m="1" x="997"/>
        <item h="1" m="1" x="845"/>
        <item h="1" m="1" x="793"/>
        <item h="1" m="1" x="195"/>
        <item h="1" m="1" x="819"/>
        <item h="1" m="1" x="30"/>
        <item h="1" m="1" x="492"/>
        <item h="1" m="1" x="936"/>
        <item h="1" m="1" x="1021"/>
        <item h="1" m="1" x="157"/>
        <item h="1" m="1" x="218"/>
        <item h="1" m="1" x="786"/>
        <item h="1" m="1" x="145"/>
        <item h="1" m="1" x="386"/>
        <item h="1" m="1" x="367"/>
        <item h="1" m="1" x="646"/>
        <item h="1" m="1" x="991"/>
        <item h="1" m="1" x="331"/>
        <item h="1" m="1" x="917"/>
        <item h="1" m="1" x="888"/>
        <item h="1" m="1" x="383"/>
        <item h="1" m="1" x="440"/>
        <item h="1" m="1" x="933"/>
        <item h="1" m="1" x="960"/>
        <item h="1" m="1" x="285"/>
        <item h="1" m="1" x="954"/>
        <item h="1" m="1" x="373"/>
        <item h="1" m="1" x="953"/>
        <item h="1" m="1" x="672"/>
        <item h="1" m="1" x="753"/>
        <item h="1" m="1" x="705"/>
        <item h="1" m="1" x="43"/>
        <item h="1" m="1" x="150"/>
        <item h="1" m="1" x="121"/>
        <item h="1" m="1" x="309"/>
        <item h="1" m="1" x="54"/>
        <item h="1" m="1" x="582"/>
        <item h="1" m="1" x="891"/>
        <item h="1" m="1" x="151"/>
        <item h="1" m="1" x="384"/>
        <item h="1" m="1" x="322"/>
        <item h="1" m="1" x="207"/>
        <item h="1" m="1" x="298"/>
        <item h="1" m="1" x="782"/>
        <item h="1" m="1" x="229"/>
        <item h="1" m="1" x="1010"/>
        <item h="1" m="1" x="902"/>
        <item h="1" m="1" x="935"/>
        <item h="1" m="1" x="737"/>
        <item h="1" m="1" x="3"/>
        <item h="1" m="1" x="270"/>
        <item h="1" m="1" x="624"/>
        <item h="1" m="1" x="877"/>
        <item h="1" m="1" x="423"/>
        <item h="1" m="1" x="210"/>
        <item h="1" m="1" x="840"/>
        <item h="1" m="1" x="757"/>
        <item h="1" m="1" x="671"/>
        <item h="1" m="1" x="528"/>
        <item h="1" m="1" x="789"/>
        <item h="1" m="1" x="415"/>
        <item h="1" m="1" x="797"/>
        <item h="1" m="1" x="37"/>
        <item h="1" m="1" x="941"/>
        <item h="1" m="1" x="515"/>
        <item h="1" m="1" x="71"/>
        <item h="1" m="1" x="709"/>
        <item h="1" m="1" x="505"/>
        <item h="1" m="1" x="257"/>
        <item h="1" m="1" x="350"/>
        <item h="1" m="1" x="916"/>
        <item h="1" m="1" x="586"/>
        <item h="1" m="1" x="593"/>
        <item h="1" m="1" x="756"/>
        <item h="1" m="1" x="453"/>
        <item h="1" m="1" x="669"/>
        <item h="1" m="1" x="411"/>
        <item h="1" m="1" x="133"/>
        <item h="1" m="1" x="663"/>
        <item h="1" m="1" x="162"/>
        <item h="1" m="1" x="575"/>
        <item h="1" m="1" x="816"/>
        <item h="1" m="1" x="50"/>
        <item h="1" m="1" x="203"/>
        <item h="1" m="1" x="278"/>
        <item h="1" m="1" x="24"/>
        <item h="1" m="1" x="443"/>
        <item h="1" m="1" x="629"/>
        <item h="1" m="1" x="98"/>
        <item h="1" m="1" x="775"/>
        <item h="1" m="1" x="481"/>
        <item h="1" m="1" x="1030"/>
        <item h="1" m="1" x="62"/>
        <item h="1" m="1" x="827"/>
        <item h="1" m="1" x="834"/>
        <item h="1" m="1" x="809"/>
        <item h="1" m="1" x="225"/>
        <item h="1" m="1" x="984"/>
        <item h="1" m="1" x="861"/>
        <item h="1" m="1" x="851"/>
        <item h="1" m="1" x="747"/>
        <item h="1" m="1" x="700"/>
        <item h="1" m="1" x="966"/>
        <item h="1" m="1" x="817"/>
        <item h="1" m="1" x="680"/>
        <item h="1" m="1" x="7"/>
        <item h="1" m="1" x="337"/>
        <item h="1" m="1" x="164"/>
        <item h="1" m="1" x="921"/>
        <item h="1" m="1" x="209"/>
        <item h="1" m="1" x="519"/>
        <item h="1" m="1" x="293"/>
        <item h="1" m="1" x="403"/>
        <item h="1" m="1" x="961"/>
        <item h="1" m="1" x="67"/>
        <item h="1" m="1" x="890"/>
        <item h="1" m="1" x="1002"/>
        <item h="1" m="1" x="930"/>
        <item h="1" m="1" x="414"/>
        <item h="1" m="1" x="1000"/>
        <item h="1" m="1" x="773"/>
        <item h="1" m="1" x="545"/>
        <item h="1" m="1" x="467"/>
        <item h="1" m="1" x="94"/>
        <item h="1" m="1" x="718"/>
        <item h="1" m="1" x="499"/>
        <item h="1" m="1" x="554"/>
        <item h="1" m="1" x="701"/>
        <item h="1" m="1" x="478"/>
        <item h="1" m="1" x="1018"/>
        <item h="1" m="1" x="869"/>
        <item h="1" m="1" x="995"/>
        <item h="1" m="1" x="703"/>
        <item h="1" m="1" x="189"/>
        <item h="1" m="1" x="205"/>
        <item h="1" m="1" x="364"/>
        <item h="1" m="1" x="670"/>
        <item h="1" m="1" x="561"/>
        <item h="1" m="1" x="585"/>
        <item h="1" m="1" x="522"/>
        <item h="1" m="1" x="484"/>
        <item h="1" m="1" x="529"/>
        <item h="1" m="1" x="1022"/>
        <item h="1" m="1" x="623"/>
        <item h="1" m="1" x="161"/>
        <item h="1" m="1" x="824"/>
        <item h="1" m="1" x="828"/>
        <item h="1" m="1" x="944"/>
        <item h="1" m="1" x="510"/>
        <item h="1" m="1" x="740"/>
        <item h="1" m="1" x="675"/>
        <item h="1" m="1" x="482"/>
        <item h="1" m="1" x="971"/>
        <item h="1" m="1" x="127"/>
        <item h="1" m="1" x="317"/>
        <item h="1" m="1" x="1029"/>
        <item h="1" m="1" x="676"/>
        <item h="1" m="1" x="1008"/>
        <item h="1" m="1" x="17"/>
        <item h="1" m="1" x="239"/>
        <item h="1" m="1" x="289"/>
        <item h="1" m="1" x="929"/>
        <item h="1" m="1" x="640"/>
        <item h="1" m="1" x="714"/>
        <item h="1" m="1" x="300"/>
        <item h="1" m="1" x="437"/>
        <item h="1" m="1" x="940"/>
        <item h="1" m="1" x="955"/>
        <item h="1" m="1" x="58"/>
        <item h="1" m="1" x="165"/>
        <item h="1" m="1" x="459"/>
        <item h="1" m="1" x="606"/>
        <item h="1" m="1" x="251"/>
        <item h="1" m="1" x="928"/>
        <item h="1" m="1" x="864"/>
        <item h="1" m="1" x="573"/>
        <item h="1" m="1" x="926"/>
        <item h="1" m="1" x="429"/>
        <item h="1" m="1" x="982"/>
        <item h="1" m="1" x="485"/>
        <item h="1" m="1" x="636"/>
        <item h="1" m="1" x="194"/>
        <item h="1" m="1" x="387"/>
        <item h="1" m="1" x="712"/>
        <item h="1" m="1" x="1007"/>
        <item h="1" m="1" x="392"/>
        <item h="1" m="1" x="779"/>
        <item h="1" m="1" x="140"/>
        <item h="1" m="1" x="44"/>
        <item h="1" m="1" x="654"/>
        <item h="1" m="1" x="471"/>
        <item h="1" m="1" x="204"/>
        <item h="1" m="1" x="723"/>
        <item h="1" m="1" x="1034"/>
        <item h="1" m="1" x="91"/>
        <item h="1" m="1" x="152"/>
        <item h="1" m="1" x="466"/>
        <item h="1" m="1" x="13"/>
        <item h="1" m="1" x="9"/>
        <item h="1" m="1" x="93"/>
        <item h="1" m="1" x="102"/>
        <item h="1" m="1" x="717"/>
        <item h="1" m="1" x="425"/>
        <item h="1" m="1" x="235"/>
        <item h="1" m="1" x="450"/>
        <item h="1" m="1" x="964"/>
        <item h="1" m="1" x="844"/>
        <item h="1" m="1" x="435"/>
        <item h="1" m="1" x="248"/>
        <item h="1" m="1" x="658"/>
        <item h="1" m="1" x="321"/>
        <item h="1" m="1" x="805"/>
        <item h="1" m="1" x="538"/>
        <item h="1" m="1" x="444"/>
        <item h="1" m="1" x="570"/>
        <item h="1" m="1" x="78"/>
        <item h="1" m="1" x="357"/>
        <item h="1" m="1" x="186"/>
        <item h="1" m="1" x="378"/>
        <item h="1" m="1" x="238"/>
        <item h="1" m="1" x="611"/>
        <item h="1" m="1" x="667"/>
        <item h="1" m="1" x="806"/>
        <item h="1" m="1" x="659"/>
        <item h="1" m="1" x="767"/>
        <item h="1" m="1" x="507"/>
        <item h="1" m="1" x="374"/>
        <item h="1" m="1" x="6"/>
        <item h="1" m="1" x="520"/>
        <item h="1" m="1" x="104"/>
        <item h="1" m="1" x="1015"/>
        <item h="1" m="1" x="449"/>
        <item h="1" m="1" x="355"/>
        <item h="1" m="1" x="501"/>
        <item h="1" m="1" x="76"/>
        <item h="1" m="1" x="179"/>
        <item h="1" m="1" x="894"/>
        <item h="1" m="1" x="412"/>
        <item h="1" m="1" x="385"/>
        <item h="1" m="1" x="592"/>
        <item h="1" m="1" x="391"/>
        <item x="0"/>
        <item h="1" m="1" x="27"/>
        <item h="1" m="1" x="190"/>
        <item h="1" m="1" x="637"/>
        <item h="1" m="1" x="363"/>
        <item h="1" m="1" x="256"/>
        <item h="1" m="1" x="750"/>
        <item h="1" m="1" x="375"/>
        <item h="1" m="1" x="523"/>
        <item h="1" m="1" x="1024"/>
        <item h="1" m="1" x="765"/>
        <item h="1" m="1" x="754"/>
        <item h="1" m="1" x="959"/>
        <item h="1" m="1" x="212"/>
        <item h="1" m="1" x="627"/>
        <item h="1" m="1" x="64"/>
        <item h="1" m="1" x="68"/>
        <item h="1" m="1" x="365"/>
        <item h="1" m="1" x="206"/>
        <item h="1" m="1" x="918"/>
        <item h="1" m="1" x="172"/>
        <item h="1" m="1" x="405"/>
        <item h="1" m="1" x="527"/>
        <item h="1" m="1" x="245"/>
        <item h="1" m="1" x="149"/>
        <item h="1" m="1" x="862"/>
        <item h="1" m="1" x="142"/>
        <item h="1" m="1" x="169"/>
        <item h="1" m="1" x="359"/>
        <item h="1" m="1" x="639"/>
        <item h="1" m="1" x="650"/>
        <item h="1" m="1" x="685"/>
        <item h="1" m="1" x="738"/>
        <item h="1" m="1" x="491"/>
        <item h="1" m="1" x="887"/>
        <item h="1" m="1" x="555"/>
        <item h="1" m="1" x="74"/>
        <item h="1" m="1" x="909"/>
        <item h="1" m="1" x="269"/>
        <item h="1" m="1" x="486"/>
        <item h="1" m="1" x="56"/>
        <item h="1" m="1" x="850"/>
        <item h="1" m="1" x="119"/>
        <item h="1" m="1" x="886"/>
        <item h="1" m="1" x="185"/>
        <item h="1" m="1" x="336"/>
        <item h="1" m="1" x="870"/>
        <item h="1" m="1" x="651"/>
        <item h="1" m="1" x="745"/>
        <item h="1" m="1" x="112"/>
        <item h="1" m="1" x="136"/>
        <item h="1" m="1" x="863"/>
        <item h="1" m="1" x="304"/>
        <item h="1" m="1" x="166"/>
        <item h="1" m="1" x="175"/>
        <item h="1" m="1" x="987"/>
        <item h="1" m="1" x="699"/>
        <item h="1" m="1" x="860"/>
        <item h="1" m="1" x="1036"/>
        <item h="1" m="1" x="101"/>
        <item h="1" m="1" x="678"/>
        <item h="1" m="1" x="818"/>
        <item h="1" m="1" x="297"/>
        <item h="1" m="1" x="932"/>
        <item h="1" m="1" x="939"/>
        <item h="1" m="1" x="247"/>
        <item h="1" m="1" x="668"/>
        <item h="1" m="1" x="721"/>
        <item h="1" m="1" x="417"/>
        <item h="1" m="1" x="913"/>
        <item h="1" m="1" x="393"/>
        <item h="1" m="1" x="562"/>
        <item h="1" m="1" x="892"/>
        <item h="1" m="1" x="881"/>
        <item h="1" m="1" x="361"/>
        <item h="1" m="1" x="427"/>
        <item h="1" m="1" x="792"/>
        <item h="1" m="1" x="430"/>
        <item h="1" m="1" x="187"/>
        <item h="1" m="1" x="924"/>
        <item h="1" m="1" x="242"/>
        <item h="1" m="1" x="369"/>
        <item h="1" m="1" x="808"/>
        <item h="1" m="1" x="272"/>
        <item h="1" m="1" x="784"/>
        <item h="1" m="1" x="473"/>
        <item h="1" m="1" x="349"/>
        <item h="1" m="1" x="544"/>
        <item h="1" m="1" x="90"/>
        <item h="1" m="1" x="878"/>
        <item h="1" m="1" x="283"/>
        <item h="1" m="1" x="794"/>
        <item h="1" m="1" x="436"/>
        <item h="1" m="1" x="564"/>
        <item h="1" m="1" x="452"/>
        <item h="1" m="1" x="326"/>
        <item h="1" m="1" x="1013"/>
        <item h="1" m="1" x="168"/>
        <item h="1" m="1" x="644"/>
        <item h="1" m="1" x="347"/>
        <item h="1" m="1" x="849"/>
        <item h="1" m="1" x="796"/>
        <item h="1" m="1" x="118"/>
        <item h="1" m="1" x="556"/>
        <item h="1" m="1" x="1035"/>
        <item h="1" m="1" x="795"/>
        <item h="1" m="1" x="448"/>
        <item h="1" m="1" x="274"/>
        <item h="1" m="1" x="334"/>
        <item h="1" m="1" x="697"/>
        <item h="1" m="1" x="368"/>
        <item h="1" m="1" x="201"/>
        <item h="1" m="1" x="312"/>
        <item h="1" m="1" x="969"/>
        <item h="1" m="1" x="539"/>
        <item h="1" m="1" x="232"/>
        <item h="1" m="1" x="769"/>
        <item h="1" m="1" x="215"/>
        <item h="1" m="1" x="1006"/>
        <item h="1" m="1" x="483"/>
        <item h="1" m="1" x="975"/>
        <item h="1" m="1" x="284"/>
        <item h="1" m="1" x="613"/>
        <item h="1" m="1" x="835"/>
        <item h="1" m="1" x="590"/>
        <item h="1" m="1" x="665"/>
        <item h="1" m="1" x="354"/>
        <item h="1" m="1" x="920"/>
        <item h="1" m="1" x="608"/>
        <item h="1" m="1" x="288"/>
        <item h="1" m="1" x="400"/>
        <item h="1" m="1" x="970"/>
        <item h="1" m="1" x="421"/>
        <item h="1" m="1" x="156"/>
        <item h="1" m="1" x="922"/>
        <item h="1" m="1" x="999"/>
        <item h="1" m="1" x="86"/>
        <item h="1" m="1" x="134"/>
        <item h="1" m="1" x="111"/>
        <item h="1" m="1" x="994"/>
        <item h="1" m="1" x="533"/>
        <item h="1" m="1" x="341"/>
        <item h="1" m="1" x="882"/>
        <item h="1" m="1" x="993"/>
        <item h="1" m="1" x="900"/>
        <item h="1" m="1" x="135"/>
        <item h="1" m="1" x="691"/>
        <item h="1" m="1" x="370"/>
        <item h="1" m="1" x="951"/>
        <item h="1" m="1" x="978"/>
        <item h="1" m="1" x="338"/>
        <item h="1" m="1" x="872"/>
        <item h="1" m="1" x="159"/>
        <item h="1" m="1" x="22"/>
        <item h="1" m="1" x="132"/>
        <item h="1" m="1" x="1028"/>
        <item h="1" m="1" x="167"/>
        <item h="1" m="1" x="496"/>
        <item h="1" m="1" x="615"/>
        <item h="1" m="1" x="446"/>
        <item h="1" m="1" x="193"/>
        <item h="1" m="1" x="48"/>
        <item h="1" m="1" x="965"/>
        <item h="1" m="1" x="406"/>
        <item h="1" m="1" x="292"/>
        <item h="1" m="1" x="734"/>
        <item h="1" m="1" x="380"/>
        <item h="1" m="1" x="612"/>
        <item h="1" m="1" x="75"/>
        <item h="1" m="1" x="598"/>
        <item h="1" m="1" x="885"/>
        <item h="1" m="1" x="1033"/>
        <item h="1" m="1" x="686"/>
        <item h="1" m="1" x="536"/>
        <item h="1" m="1" x="268"/>
        <item h="1" m="1" x="265"/>
        <item h="1" m="1" x="778"/>
        <item h="1" m="1" x="454"/>
        <item h="1" m="1" x="841"/>
        <item h="1" m="1" x="865"/>
        <item h="1" m="1" x="524"/>
        <item h="1" m="1" x="728"/>
        <item h="1" m="1" x="371"/>
        <item h="1" m="1" x="316"/>
        <item h="1" m="1" x="1001"/>
        <item h="1" m="1" x="600"/>
        <item h="1" m="1" x="286"/>
        <item h="1" m="1" x="736"/>
        <item h="1" m="1" x="986"/>
        <item h="1" m="1" x="263"/>
        <item h="1" m="1" x="301"/>
        <item h="1" m="1" x="202"/>
        <item h="1" m="1" x="630"/>
        <item h="1" m="1" x="476"/>
        <item h="1" m="1" x="200"/>
        <item h="1" m="1" x="943"/>
        <item h="1" m="1" x="352"/>
        <item h="1" m="1" x="822"/>
        <item h="1" m="1" x="468"/>
        <item h="1" m="1" x="108"/>
        <item h="1" m="1" x="480"/>
        <item h="1" m="1" x="810"/>
        <item h="1" m="1" x="839"/>
        <item h="1" m="1" x="358"/>
        <item h="1" m="1" x="109"/>
        <item h="1" m="1" x="100"/>
        <item h="1" m="1" x="761"/>
        <item h="1" m="1" x="517"/>
        <item h="1" m="1" x="847"/>
        <item h="1" m="1" x="455"/>
        <item h="1" m="1" x="581"/>
        <item h="1" m="1" x="29"/>
        <item h="1" m="1" x="821"/>
        <item h="1" m="1" x="1025"/>
        <item h="1" m="1" x="313"/>
        <item h="1" m="1" x="103"/>
        <item h="1" m="1" x="497"/>
        <item h="1" m="1" x="233"/>
        <item h="1" m="1" x="424"/>
        <item h="1" m="1" x="447"/>
        <item h="1" m="1" x="530"/>
        <item h="1" m="1" x="433"/>
        <item h="1" m="1" x="837"/>
        <item h="1" m="1" x="511"/>
        <item h="1" m="1" x="898"/>
        <item h="1" m="1" x="853"/>
        <item h="1" m="1" x="123"/>
        <item h="1" m="1" x="720"/>
        <item h="1" m="1" x="343"/>
        <item h="1" m="1" x="346"/>
        <item h="1" m="1" x="1020"/>
        <item h="1" m="1" x="687"/>
        <item h="1" m="1" x="785"/>
        <item h="1" m="1" x="419"/>
        <item h="1" m="1" x="494"/>
        <item h="1" m="1" x="781"/>
        <item h="1" m="1" x="143"/>
        <item h="1" m="1" x="1004"/>
        <item h="1" m="1" x="711"/>
        <item h="1" m="1" x="502"/>
        <item h="1" m="1" x="1027"/>
        <item h="1" m="1" x="376"/>
        <item h="1" m="1" x="36"/>
        <item h="1" m="1" x="571"/>
        <item h="1" m="1" x="306"/>
        <item h="1" m="1" x="599"/>
        <item h="1" m="1" x="858"/>
        <item h="1" m="1" x="81"/>
        <item h="1" m="1" x="597"/>
        <item h="1" m="1" x="715"/>
        <item h="1" m="1" x="776"/>
        <item h="1" m="1" x="396"/>
        <item h="1" m="1" x="587"/>
        <item h="1" m="1" x="739"/>
        <item h="1" m="1" x="117"/>
        <item h="1" m="1" x="474"/>
        <item h="1" m="1" x="25"/>
        <item h="1" m="1" x="726"/>
        <item h="1" m="1" x="342"/>
        <item h="1" m="1" x="148"/>
        <item h="1" m="1" x="401"/>
        <item h="1" m="1" x="311"/>
        <item h="1" m="1" x="249"/>
        <item h="1" m="1" x="996"/>
        <item h="1" m="1" x="550"/>
        <item h="1" m="1" x="673"/>
        <item h="1" m="1" x="465"/>
        <item h="1" m="1" x="696"/>
        <item h="1" m="1" x="732"/>
        <item h="1" m="1" x="603"/>
        <item h="1" m="1" x="445"/>
        <item h="1" m="1" x="332"/>
        <item h="1" m="1" x="719"/>
        <item h="1" m="1" x="814"/>
        <item h="1" m="1" x="692"/>
        <item h="1" m="1" x="938"/>
        <item h="1" m="1" x="893"/>
        <item h="1" m="1" x="856"/>
        <item h="1" m="1" x="34"/>
        <item h="1" m="1" x="602"/>
        <item h="1" m="1" x="746"/>
        <item h="1" m="1" x="802"/>
        <item h="1" m="1" x="568"/>
        <item h="1" m="1" x="83"/>
        <item h="1" m="1" x="617"/>
        <item h="1" m="1" x="181"/>
        <item h="1" m="1" x="178"/>
        <item h="1" m="1" x="889"/>
        <item h="1" m="1" x="958"/>
        <item h="1" m="1" x="307"/>
        <item h="1" m="1" x="552"/>
        <item h="1" m="1" x="579"/>
        <item h="1" m="1" x="875"/>
        <item h="1" m="1" x="829"/>
        <item h="1" m="1" x="683"/>
        <item h="1" m="1" x="114"/>
        <item h="1" m="1" x="328"/>
        <item h="1" m="1" x="985"/>
        <item h="1" m="1" x="320"/>
        <item h="1" m="1" x="621"/>
        <item h="1" m="1" x="351"/>
        <item h="1" m="1" x="147"/>
        <item h="1" m="1" x="92"/>
        <item h="1" m="1" x="241"/>
        <item h="1" m="1" x="52"/>
        <item h="1" m="1" x="73"/>
        <item h="1" m="1" x="681"/>
        <item h="1" m="1" x="438"/>
        <item h="1" m="1" x="763"/>
        <item h="1" m="1" x="324"/>
        <item h="1" m="1" x="807"/>
        <item h="1" m="1" x="1014"/>
        <item h="1" m="1" x="780"/>
        <item h="1" m="1" x="287"/>
        <item h="1" m="1" x="574"/>
        <item h="1" m="1" x="372"/>
        <item h="1" m="1" x="616"/>
        <item h="1" m="1" x="594"/>
        <item h="1" m="1" x="957"/>
        <item h="1" m="1" x="880"/>
        <item h="1" m="1" x="57"/>
        <item h="1" m="1" x="973"/>
        <item h="1" m="1" x="543"/>
        <item h="1" m="1" x="906"/>
        <item h="1" m="1" x="12"/>
        <item h="1" m="1" x="475"/>
        <item h="1" m="1" x="23"/>
        <item h="1" m="1" x="541"/>
        <item h="1" m="1" x="618"/>
        <item h="1" m="1" x="472"/>
        <item h="1" m="1" x="469"/>
        <item h="1" m="1" x="584"/>
        <item h="1" m="1" x="213"/>
        <item h="1" m="1" x="788"/>
        <item h="1" m="1" x="661"/>
        <item h="1" m="1" x="198"/>
        <item h="1" m="1" x="708"/>
        <item h="1" m="1" x="137"/>
        <item h="1" m="1" x="576"/>
        <item h="1" m="1" x="656"/>
        <item h="1" m="1" x="173"/>
        <item h="1" m="1" x="470"/>
        <item h="1" m="1" x="634"/>
        <item h="1" m="1" x="281"/>
        <item h="1" m="1" x="153"/>
        <item h="1" m="1" x="689"/>
        <item h="1" m="1" x="28"/>
        <item h="1" m="1" x="1023"/>
        <item h="1" m="1" x="674"/>
        <item h="1" m="1" x="333"/>
        <item h="1" m="1" x="260"/>
        <item h="1" m="1" x="464"/>
        <item h="1" m="1" x="240"/>
        <item h="1" m="1" x="426"/>
        <item h="1" m="1" x="690"/>
        <item h="1" m="1" x="771"/>
        <item h="1" m="1" x="106"/>
        <item h="1" m="1" x="914"/>
        <item h="1" m="1" x="463"/>
        <item h="1" m="1" x="258"/>
        <item h="1" m="1" x="1009"/>
        <item h="1" m="1" x="141"/>
        <item h="1" m="1" x="506"/>
        <item h="1" m="1" x="477"/>
        <item h="1" m="1" x="1038"/>
        <item h="1" m="1" x="130"/>
        <item h="1" m="1" x="275"/>
        <item h="1" m="1" x="604"/>
        <item h="1" m="1" x="402"/>
        <item h="1" m="1" x="694"/>
        <item h="1" m="1" x="910"/>
        <item h="1" m="1" x="949"/>
        <item h="1" m="1" x="813"/>
        <item h="1" m="1" x="803"/>
        <item h="1" m="1" x="866"/>
        <item h="1" m="1" x="531"/>
        <item h="1" m="1" x="41"/>
        <item h="1" m="1" x="219"/>
        <item h="1" m="1" x="188"/>
        <item h="1" m="1" x="537"/>
        <item h="1" m="1" x="489"/>
        <item h="1" m="1" x="825"/>
        <item h="1" m="1" x="279"/>
        <item h="1" m="1" x="846"/>
        <item h="1" m="1" x="303"/>
        <item h="1" m="1" x="852"/>
        <item h="1" m="1" x="751"/>
        <item h="1" m="1" x="895"/>
        <item h="1" m="1" x="540"/>
        <item h="1" m="1" x="259"/>
        <item h="1" m="1" x="389"/>
        <item h="1" m="1" x="46"/>
        <item h="1" m="1" x="752"/>
        <item h="1" m="1" x="748"/>
        <item h="1" m="1" x="5"/>
        <item h="1" m="1" x="442"/>
        <item h="1" m="1" x="927"/>
        <item h="1" m="1" x="727"/>
        <item h="1" m="1" x="432"/>
        <item h="1" m="1" x="217"/>
        <item h="1" m="1" x="915"/>
        <item h="1" m="1" x="783"/>
        <item h="1" m="1" x="51"/>
        <item h="1" m="1" x="237"/>
        <item h="1" m="1" x="107"/>
        <item h="1" m="1" x="560"/>
        <item h="1" m="1" x="72"/>
        <item h="1" m="1" x="569"/>
        <item h="1" m="1" x="61"/>
        <item h="1" m="1" x="595"/>
        <item h="1" m="1" x="735"/>
        <item h="1" m="1" x="253"/>
        <item h="1" m="1" x="65"/>
        <item h="1" m="1" x="60"/>
        <item h="1" m="1" x="416"/>
        <item h="1" m="1" x="534"/>
        <item h="1" m="1" x="755"/>
        <item h="1" m="1" x="63"/>
        <item h="1" m="1" x="97"/>
        <item h="1" m="1" x="15"/>
        <item h="1" m="1" x="897"/>
        <item h="1" m="1" x="838"/>
        <item h="1" m="1" x="525"/>
        <item h="1" m="1" x="1037"/>
        <item h="1" m="1" x="648"/>
        <item h="1" m="1" x="729"/>
        <item h="1" m="1" x="972"/>
        <item h="1" m="1" x="223"/>
        <item h="1" m="1" x="488"/>
        <item h="1" m="1" x="120"/>
        <item h="1" m="1" x="580"/>
        <item h="1" m="1" x="59"/>
        <item h="1" m="1" x="743"/>
        <item h="1" m="1" x="404"/>
        <item h="1" m="1" x="144"/>
        <item h="1" m="1" x="305"/>
        <item h="1" m="1" x="980"/>
        <item h="1" m="1" x="760"/>
        <item h="1" m="1" x="962"/>
        <item h="1" m="1" x="931"/>
        <item h="1" m="1" x="158"/>
        <item h="1" m="1" x="903"/>
        <item h="1" m="1" x="952"/>
        <item h="1" m="1" x="504"/>
        <item h="1" m="1" x="713"/>
        <item h="1" m="1" x="264"/>
        <item h="1" m="1" x="221"/>
        <item h="1" m="1" x="826"/>
        <item h="1" m="1" x="905"/>
        <item h="1" m="1" x="458"/>
        <item h="1" m="1" x="177"/>
        <item h="1" m="1" x="228"/>
        <item h="1" m="1" x="764"/>
        <item h="1" m="1" x="99"/>
        <item h="1" m="1" x="873"/>
        <item h="1" m="1" x="647"/>
        <item h="1" m="1" x="526"/>
        <item h="1" m="1" x="192"/>
        <item h="1" m="1" x="731"/>
        <item h="1" m="1" x="224"/>
        <item h="1" m="1" x="811"/>
        <item h="1" m="1" x="774"/>
        <item h="1" m="1" x="366"/>
        <item h="1" m="1" x="733"/>
        <item h="1" m="1" x="299"/>
        <item h="1" m="1" x="302"/>
        <item h="1" m="1" x="899"/>
        <item h="1" m="1" x="246"/>
        <item h="1" m="1" x="122"/>
        <item h="1" m="1" x="542"/>
        <item h="1" m="1" x="236"/>
        <item h="1" m="1" x="945"/>
        <item h="1" m="1" x="460"/>
        <item h="1" m="1" x="553"/>
        <item h="1" m="1" x="105"/>
        <item h="1" m="1" x="981"/>
        <item h="1" m="1" x="832"/>
        <item h="1" m="1" x="1032"/>
        <item h="1" m="1" x="420"/>
        <item h="1" m="1" x="578"/>
        <item h="1" m="1" x="874"/>
        <item h="1" m="1" x="296"/>
        <item h="1" m="1" x="791"/>
        <item h="1" m="1" x="990"/>
        <item h="1" m="1" x="381"/>
        <item h="1" m="1" x="622"/>
        <item h="1" m="1" x="645"/>
        <item h="1" m="1" x="787"/>
        <item h="1" m="1" x="912"/>
        <item h="1" m="1" x="409"/>
        <item h="1" m="1" x="388"/>
        <item h="1" m="1" x="830"/>
        <item h="1" m="1" x="742"/>
        <item h="1" m="1" x="558"/>
        <item h="1" m="1" x="124"/>
        <item h="1" m="1" x="710"/>
        <item h="1" m="1" x="184"/>
        <item h="1" m="1" x="704"/>
        <item h="1" m="1" x="947"/>
        <item h="1" m="1" x="315"/>
        <item h="1" m="1" x="457"/>
        <item h="1" m="1" x="857"/>
        <item h="1" m="1" x="155"/>
        <item h="1" m="1" x="84"/>
        <item h="1" m="1" x="516"/>
        <item h="1" m="1" x="1031"/>
        <item h="1" m="1" x="171"/>
        <item h="1" m="1" x="273"/>
        <item h="1" m="1" x="42"/>
        <item h="1" m="1" x="382"/>
        <item h="1" m="1" x="514"/>
        <item h="1" m="1" x="394"/>
        <item h="1" m="1" x="716"/>
        <item h="1" m="1" x="698"/>
        <item h="1" m="1" x="626"/>
        <item h="1" m="1" x="677"/>
        <item h="1" m="1" x="314"/>
        <item h="1" m="1" x="208"/>
        <item h="1" m="1" x="557"/>
        <item h="1" m="1" x="211"/>
        <item h="1" m="1" x="8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615" totalsRowShown="0" headerRowDxfId="34" dataDxfId="32" headerRowBorderDxfId="33" tableBorderDxfId="31" totalsRowBorderDxfId="30">
  <autoFilter ref="A1:L615" xr:uid="{00000000-0009-0000-0100-000002000000}"/>
  <tableColumns count="12">
    <tableColumn id="1" xr3:uid="{00000000-0010-0000-0900-000001000000}" name="DIVIPOLA MUNICIPIO" dataDxfId="29"/>
    <tableColumn id="2" xr3:uid="{00000000-0010-0000-0900-000002000000}" name="DEPARTAMENTO" dataDxfId="28"/>
    <tableColumn id="3" xr3:uid="{00000000-0010-0000-0900-000003000000}" name="MUNICIPIO" dataDxfId="27"/>
    <tableColumn id="4" xr3:uid="{00000000-0010-0000-0900-000004000000}" name="NOMBRE DEL INDICADOR" dataDxfId="26"/>
    <tableColumn id="5" xr3:uid="{00000000-0010-0000-0900-000005000000}" name="FUENTE" dataDxfId="25"/>
    <tableColumn id="6" xr3:uid="{00000000-0010-0000-0900-000006000000}" name="DERECHO" dataDxfId="24"/>
    <tableColumn id="7" xr3:uid="{00000000-0010-0000-0900-000007000000}" name="CICLO VITAL" dataDxfId="23"/>
    <tableColumn id="8" xr3:uid="{00000000-0010-0000-0900-000008000000}" name="AÑO/VIGENCIA" dataDxfId="22"/>
    <tableColumn id="9" xr3:uid="{00000000-0010-0000-0900-000009000000}" name="VALOR INDICADOR" dataDxfId="21"/>
    <tableColumn id="10" xr3:uid="{00000000-0010-0000-0900-00000A000000}" name="VALOR TEXTO" dataDxfId="20"/>
    <tableColumn id="11" xr3:uid="{00000000-0010-0000-0900-00000B000000}" name="ID INDICADOR" dataDxfId="19"/>
    <tableColumn id="12" xr3:uid="{00000000-0010-0000-0900-00000C000000}" name="Unidad de Medida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7"/>
    <tableColumn id="2" xr3:uid="{00000000-0010-0000-0A00-000002000000}" name="Nombre Municipio" dataDxfId="16"/>
    <tableColumn id="3" xr3:uid="{00000000-0010-0000-0A00-000003000000}" name="Código Departamento" dataDxfId="15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4" dataDxfId="12" headerRowBorderDxfId="13" tableBorderDxfId="11" headerRowCellStyle="Normal 8">
  <autoFilter ref="A1:K54" xr:uid="{00000000-0009-0000-0100-000008000000}"/>
  <tableColumns count="11">
    <tableColumn id="5" xr3:uid="{00000000-0010-0000-0B00-000005000000}" name="Nombre del Indicador" dataDxfId="10"/>
    <tableColumn id="6" xr3:uid="{00000000-0010-0000-0B00-000006000000}" name="Numerador" dataDxfId="9"/>
    <tableColumn id="7" xr3:uid="{00000000-0010-0000-0B00-000007000000}" name="Denominador" dataDxfId="8"/>
    <tableColumn id="8" xr3:uid="{00000000-0010-0000-0B00-000008000000}" name="Unidad de medida" dataDxfId="7"/>
    <tableColumn id="9" xr3:uid="{00000000-0010-0000-0B00-000009000000}" name="ODS" dataDxfId="6"/>
    <tableColumn id="10" xr3:uid="{00000000-0010-0000-0B00-00000A000000}" name="Fuente" dataDxfId="5"/>
    <tableColumn id="12" xr3:uid="{00000000-0010-0000-0B00-00000C000000}" name="COD. SUIN" dataDxfId="4"/>
    <tableColumn id="13" xr3:uid="{00000000-0010-0000-0B00-00000D000000}" name="Columna1" dataDxfId="3"/>
    <tableColumn id="14" xr3:uid="{00000000-0010-0000-0B00-00000E000000}" name="Columna2" dataDxfId="2"/>
    <tableColumn id="15" xr3:uid="{00000000-0010-0000-0B00-00000F000000}" name="Columna3" dataDxfId="1"/>
    <tableColumn id="16" xr3:uid="{00000000-0010-0000-0B00-000010000000}" name="Columna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topLeftCell="A55" zoomScale="90" zoomScaleNormal="88" zoomScaleSheetLayoutView="90" workbookViewId="0">
      <selection activeCell="C82" sqref="C82"/>
    </sheetView>
  </sheetViews>
  <sheetFormatPr baseColWidth="10" defaultColWidth="1.5703125" defaultRowHeight="15"/>
  <cols>
    <col min="1" max="1" width="63.28515625" style="27" customWidth="1"/>
    <col min="2" max="2" width="22.140625" style="27" bestFit="1" customWidth="1"/>
    <col min="3" max="6" width="10.5703125" style="29" bestFit="1" customWidth="1"/>
    <col min="7" max="7" width="10.5703125" style="29" customWidth="1"/>
    <col min="8" max="16384" width="1.5703125" style="27"/>
  </cols>
  <sheetData>
    <row r="1" spans="1:3" ht="15.75" thickBot="1">
      <c r="A1" s="6" t="s">
        <v>1289</v>
      </c>
      <c r="B1" t="s">
        <v>161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71" t="s">
        <v>1183</v>
      </c>
      <c r="B21" s="72"/>
      <c r="C21" s="72"/>
      <c r="D21" s="72"/>
      <c r="E21" s="73"/>
    </row>
    <row r="22" spans="1:8">
      <c r="A22" s="30" t="s">
        <v>2</v>
      </c>
      <c r="B22" s="31" t="s">
        <v>1273</v>
      </c>
      <c r="C22" s="31" t="s">
        <v>1285</v>
      </c>
      <c r="D22" s="31" t="s">
        <v>1286</v>
      </c>
      <c r="E22" s="31" t="s">
        <v>1287</v>
      </c>
    </row>
    <row r="23" spans="1:8">
      <c r="A23" s="37" t="s">
        <v>1179</v>
      </c>
      <c r="B23" s="8" t="s">
        <v>1182</v>
      </c>
      <c r="C23" s="52">
        <f>SUMIFS(Tabla2[[#All],[VALOR INDICADOR]],Tabla2[[#All],[NOMBRE DEL INDICADOR]],Tabla9[[#This Row],[NOMBRE DEL INDICADOR]],Tabla2[[#All],[MUNICIPIO]],$B$1,Tabla2[[#All],[FUENTE]],FICHA!$A$21,Tabla2[[#All],[AÑO/VIGENCIA]],Tabla9[[#Headers],[2018]])</f>
        <v>12.9372053146362</v>
      </c>
      <c r="D23" s="52">
        <f>SUMIFS(Tabla2[[#All],[VALOR INDICADOR]],Tabla2[[#All],[NOMBRE DEL INDICADOR]],Tabla9[[#This Row],[NOMBRE DEL INDICADOR]],Tabla2[[#All],[MUNICIPIO]],$B$1,Tabla2[[#All],[FUENTE]],FICHA!$A$21,Tabla2[[#All],[AÑO/VIGENCIA]],Tabla9[[#Headers],[2019]])</f>
        <v>12.901165301044919</v>
      </c>
      <c r="E23" s="52">
        <f>SUMIFS(Tabla2[[#All],[VALOR INDICADOR]],Tabla2[[#All],[NOMBRE DEL INDICADOR]],Tabla9[[#This Row],[NOMBRE DEL INDICADOR]],Tabla2[[#All],[MUNICIPIO]],$B$1,Tabla2[[#All],[FUENTE]],FICHA!$A$21,Tabla2[[#All],[AÑO/VIGENCIA]],Tabla9[[#Headers],[2020]])</f>
        <v>13.245836610000001</v>
      </c>
    </row>
    <row r="24" spans="1:8">
      <c r="A24" s="38" t="s">
        <v>1184</v>
      </c>
      <c r="B24" s="39" t="s">
        <v>1182</v>
      </c>
      <c r="C24" s="52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52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52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71" t="s">
        <v>1125</v>
      </c>
      <c r="B26" s="72"/>
      <c r="C26" s="72"/>
      <c r="D26" s="72"/>
      <c r="E26" s="72"/>
      <c r="F26" s="72"/>
      <c r="G26" s="73"/>
    </row>
    <row r="27" spans="1:8" s="36" customFormat="1">
      <c r="A27" s="30" t="s">
        <v>2</v>
      </c>
      <c r="B27" s="31" t="s">
        <v>1273</v>
      </c>
      <c r="C27" s="31" t="s">
        <v>1285</v>
      </c>
      <c r="D27" s="31" t="s">
        <v>1286</v>
      </c>
      <c r="E27" s="31" t="s">
        <v>1287</v>
      </c>
      <c r="F27" s="32" t="s">
        <v>1288</v>
      </c>
      <c r="G27" s="31" t="s">
        <v>1292</v>
      </c>
    </row>
    <row r="28" spans="1:8" ht="30">
      <c r="A28" s="37" t="s">
        <v>1153</v>
      </c>
      <c r="B28" s="8" t="s">
        <v>1210</v>
      </c>
      <c r="C28" s="52">
        <f>SUMIFS(Tabla2[VALOR INDICADOR],Tabla2[NOMBRE DEL INDICADOR],Tabla5[[#This Row],[NOMBRE DEL INDICADOR]],Tabla2[FUENTE],FICHA!$A$26,Tabla2[MUNICIPIO],$B$1,Tabla2[AÑO/VIGENCIA],Tabla5[[#Headers],[2018]])</f>
        <v>1024.4175138444484</v>
      </c>
      <c r="D28" s="52">
        <f>SUMIFS(Tabla2[VALOR INDICADOR],Tabla2[NOMBRE DEL INDICADOR],Tabla5[[#This Row],[NOMBRE DEL INDICADOR]],Tabla2[FUENTE],FICHA!$A$26,Tabla2[MUNICIPIO],$B$1,Tabla2[AÑO/VIGENCIA],Tabla5[[#Headers],[2019]])</f>
        <v>928.34161941534444</v>
      </c>
      <c r="E28" s="52">
        <f>SUMIFS(Tabla2[VALOR INDICADOR],Tabla2[NOMBRE DEL INDICADOR],Tabla5[[#This Row],[NOMBRE DEL INDICADOR]],Tabla2[FUENTE],FICHA!$A$26,Tabla2[MUNICIPIO],$B$1,Tabla2[AÑO/VIGENCIA],Tabla5[[#Headers],[2020]])</f>
        <v>454.40563515068465</v>
      </c>
      <c r="F28" s="52">
        <f>SUMIFS(Tabla2[VALOR INDICADOR],Tabla2[NOMBRE DEL INDICADOR],Tabla5[[#This Row],[NOMBRE DEL INDICADOR]],Tabla2[FUENTE],FICHA!$A$26,Tabla2[MUNICIPIO],$B$1,Tabla2[AÑO/VIGENCIA],Tabla5[[#Headers],[2021]])</f>
        <v>657.49546483573363</v>
      </c>
      <c r="G28" s="52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7" t="s">
        <v>1154</v>
      </c>
      <c r="B29" s="8" t="s">
        <v>1210</v>
      </c>
      <c r="C29" s="52">
        <f>SUMIFS(Tabla2[VALOR INDICADOR],Tabla2[NOMBRE DEL INDICADOR],Tabla5[[#This Row],[NOMBRE DEL INDICADOR]],Tabla2[FUENTE],FICHA!$A$26,Tabla2[MUNICIPIO],$B$1,Tabla2[AÑO/VIGENCIA],Tabla5[[#Headers],[2018]])</f>
        <v>468.54012576234214</v>
      </c>
      <c r="D29" s="52">
        <f>SUMIFS(Tabla2[VALOR INDICADOR],Tabla2[NOMBRE DEL INDICADOR],Tabla5[[#This Row],[NOMBRE DEL INDICADOR]],Tabla2[FUENTE],FICHA!$A$26,Tabla2[MUNICIPIO],$B$1,Tabla2[AÑO/VIGENCIA],Tabla5[[#Headers],[2019]])</f>
        <v>483.39324327143026</v>
      </c>
      <c r="E29" s="52">
        <f>SUMIFS(Tabla2[VALOR INDICADOR],Tabla2[NOMBRE DEL INDICADOR],Tabla5[[#This Row],[NOMBRE DEL INDICADOR]],Tabla2[FUENTE],FICHA!$A$26,Tabla2[MUNICIPIO],$B$1,Tabla2[AÑO/VIGENCIA],Tabla5[[#Headers],[2020]])</f>
        <v>137.7767188422612</v>
      </c>
      <c r="F29" s="52">
        <f>SUMIFS(Tabla2[VALOR INDICADOR],Tabla2[NOMBRE DEL INDICADOR],Tabla5[[#This Row],[NOMBRE DEL INDICADOR]],Tabla2[FUENTE],FICHA!$A$26,Tabla2[MUNICIPIO],$B$1,Tabla2[AÑO/VIGENCIA],Tabla5[[#Headers],[2021]])</f>
        <v>255.6904072906319</v>
      </c>
      <c r="G29" s="52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8" t="s">
        <v>1155</v>
      </c>
      <c r="B30" s="39" t="s">
        <v>1210</v>
      </c>
      <c r="C30" s="52">
        <f>SUMIFS(Tabla2[VALOR INDICADOR],Tabla2[NOMBRE DEL INDICADOR],Tabla5[[#This Row],[NOMBRE DEL INDICADOR]],Tabla2[FUENTE],FICHA!$A$26,Tabla2[MUNICIPIO],$B$1,Tabla2[AÑO/VIGENCIA],Tabla5[[#Headers],[2018]])</f>
        <v>271.75105637078923</v>
      </c>
      <c r="D30" s="52">
        <f>SUMIFS(Tabla2[VALOR INDICADOR],Tabla2[NOMBRE DEL INDICADOR],Tabla5[[#This Row],[NOMBRE DEL INDICADOR]],Tabla2[FUENTE],FICHA!$A$26,Tabla2[MUNICIPIO],$B$1,Tabla2[AÑO/VIGENCIA],Tabla5[[#Headers],[2019]])</f>
        <v>273.29115728756375</v>
      </c>
      <c r="E30" s="52">
        <f>SUMIFS(Tabla2[VALOR INDICADOR],Tabla2[NOMBRE DEL INDICADOR],Tabla5[[#This Row],[NOMBRE DEL INDICADOR]],Tabla2[FUENTE],FICHA!$A$26,Tabla2[MUNICIPIO],$B$1,Tabla2[AÑO/VIGENCIA],Tabla5[[#Headers],[2020]])</f>
        <v>107.54928212971289</v>
      </c>
      <c r="F30" s="52">
        <f>SUMIFS(Tabla2[VALOR INDICADOR],Tabla2[NOMBRE DEL INDICADOR],Tabla5[[#This Row],[NOMBRE DEL INDICADOR]],Tabla2[FUENTE],FICHA!$A$26,Tabla2[MUNICIPIO],$B$1,Tabla2[AÑO/VIGENCIA],Tabla5[[#Headers],[2021]])</f>
        <v>132.7989553376145</v>
      </c>
      <c r="G30" s="52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8" t="s">
        <v>1259</v>
      </c>
      <c r="B31" s="39" t="s">
        <v>1168</v>
      </c>
      <c r="C31" s="52">
        <f>SUMIFS(Tabla2[VALOR INDICADOR],Tabla2[NOMBRE DEL INDICADOR],Tabla5[[#This Row],[NOMBRE DEL INDICADOR]],Tabla2[FUENTE],FICHA!$A$26,Tabla2[MUNICIPIO],$B$1,Tabla2[AÑO/VIGENCIA],Tabla5[[#Headers],[2018]])</f>
        <v>0</v>
      </c>
      <c r="D31" s="52">
        <f>SUMIFS(Tabla2[VALOR INDICADOR],Tabla2[NOMBRE DEL INDICADOR],Tabla5[[#This Row],[NOMBRE DEL INDICADOR]],Tabla2[FUENTE],FICHA!$A$26,Tabla2[MUNICIPIO],$B$1,Tabla2[AÑO/VIGENCIA],Tabla5[[#Headers],[2019]])</f>
        <v>1</v>
      </c>
      <c r="E31" s="52">
        <f>SUMIFS(Tabla2[VALOR INDICADOR],Tabla2[NOMBRE DEL INDICADOR],Tabla5[[#This Row],[NOMBRE DEL INDICADOR]],Tabla2[FUENTE],FICHA!$A$26,Tabla2[MUNICIPIO],$B$1,Tabla2[AÑO/VIGENCIA],Tabla5[[#Headers],[2020]])</f>
        <v>1</v>
      </c>
      <c r="F31" s="53">
        <f>SUMIFS(Tabla2[VALOR INDICADOR],Tabla2[NOMBRE DEL INDICADOR],Tabla5[[#This Row],[NOMBRE DEL INDICADOR]],Tabla2[FUENTE],FICHA!$A$26,Tabla2[MUNICIPIO],$B$1,Tabla2[AÑO/VIGENCIA],Tabla5[[#Headers],[2021]])</f>
        <v>1</v>
      </c>
      <c r="G31" s="54">
        <f>SUMIFS(Tabla2[VALOR INDICADOR],Tabla2[NOMBRE DEL INDICADOR],Tabla5[[#This Row],[NOMBRE DEL INDICADOR]],Tabla2[FUENTE],FICHA!$A$26,Tabla2[MUNICIPIO],$B$1,Tabla2[AÑO/VIGENCIA],Tabla5[[#Headers],[2022]])</f>
        <v>1</v>
      </c>
      <c r="H31" s="48"/>
    </row>
    <row r="32" spans="1:8" ht="15.75" thickBot="1"/>
    <row r="33" spans="1:6" ht="20.25" customHeight="1">
      <c r="A33" s="74" t="s">
        <v>1080</v>
      </c>
      <c r="B33" s="75"/>
      <c r="C33" s="75"/>
      <c r="D33" s="75"/>
      <c r="E33" s="75"/>
      <c r="F33" s="76"/>
    </row>
    <row r="34" spans="1:6">
      <c r="A34" s="30" t="s">
        <v>2</v>
      </c>
      <c r="B34" s="31" t="s">
        <v>1273</v>
      </c>
      <c r="C34" s="31" t="s">
        <v>1285</v>
      </c>
      <c r="D34" s="31" t="s">
        <v>1286</v>
      </c>
      <c r="E34" s="31" t="s">
        <v>1287</v>
      </c>
      <c r="F34" s="32" t="s">
        <v>1288</v>
      </c>
    </row>
    <row r="35" spans="1:6" ht="30">
      <c r="A35" s="37" t="s">
        <v>1140</v>
      </c>
      <c r="B35" s="8" t="s">
        <v>1210</v>
      </c>
      <c r="C35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215.8</v>
      </c>
      <c r="D35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274.41443500401562</v>
      </c>
      <c r="E35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238.27000353173435</v>
      </c>
      <c r="F35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328.2516342301135</v>
      </c>
    </row>
    <row r="36" spans="1:6" ht="30">
      <c r="A36" s="37" t="s">
        <v>1138</v>
      </c>
      <c r="B36" s="8" t="s">
        <v>1210</v>
      </c>
      <c r="C36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99</v>
      </c>
      <c r="D36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126.59684658763955</v>
      </c>
      <c r="E36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88.410590979071074</v>
      </c>
      <c r="F36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73.474133184225735</v>
      </c>
    </row>
    <row r="37" spans="1:6" ht="30">
      <c r="A37" s="37" t="s">
        <v>1139</v>
      </c>
      <c r="B37" s="8" t="s">
        <v>1210</v>
      </c>
      <c r="C37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181.78</v>
      </c>
      <c r="D37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236.39511357394647</v>
      </c>
      <c r="E37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173.17048746715284</v>
      </c>
      <c r="F37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158.76992182438562</v>
      </c>
    </row>
    <row r="38" spans="1:6" ht="30">
      <c r="A38" s="37" t="s">
        <v>1143</v>
      </c>
      <c r="B38" s="8" t="s">
        <v>1210</v>
      </c>
      <c r="C38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7.76</v>
      </c>
      <c r="D38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7.7254503696145163</v>
      </c>
      <c r="E38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6.1846039168073128</v>
      </c>
      <c r="F38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3.6380533768576813</v>
      </c>
    </row>
    <row r="39" spans="1:6" ht="30">
      <c r="A39" s="37" t="s">
        <v>1141</v>
      </c>
      <c r="B39" s="8" t="s">
        <v>1210</v>
      </c>
      <c r="C39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0.82</v>
      </c>
      <c r="D39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1.2024123827862643</v>
      </c>
      <c r="E39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0.84684474117884168</v>
      </c>
      <c r="F39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1.3637890150204313</v>
      </c>
    </row>
    <row r="40" spans="1:6" ht="30">
      <c r="A40" s="37" t="s">
        <v>1142</v>
      </c>
      <c r="B40" s="8" t="s">
        <v>1210</v>
      </c>
      <c r="C40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0.42</v>
      </c>
      <c r="D40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1.0429196187085874</v>
      </c>
      <c r="E40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0.17265252987752031</v>
      </c>
      <c r="F40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7" t="s">
        <v>1146</v>
      </c>
      <c r="B41" s="8" t="s">
        <v>1210</v>
      </c>
      <c r="C41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1.36</v>
      </c>
      <c r="D41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1.4485219443027217</v>
      </c>
      <c r="E41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1.4647746118754161</v>
      </c>
      <c r="F41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1.8190266884288406</v>
      </c>
    </row>
    <row r="42" spans="1:6" ht="30">
      <c r="A42" s="37" t="s">
        <v>1144</v>
      </c>
      <c r="B42" s="8" t="s">
        <v>1210</v>
      </c>
      <c r="C42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0.49</v>
      </c>
      <c r="D42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1.2409257305950239</v>
      </c>
      <c r="E42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0.81487140310669715</v>
      </c>
      <c r="F42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7" t="s">
        <v>1145</v>
      </c>
      <c r="B43" s="8" t="s">
        <v>1210</v>
      </c>
      <c r="C43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0.69527974580572494</v>
      </c>
      <c r="E43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0.17265252987752031</v>
      </c>
      <c r="F43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0.6910551548395456</v>
      </c>
    </row>
    <row r="44" spans="1:6" ht="30">
      <c r="A44" s="37" t="s">
        <v>1147</v>
      </c>
      <c r="B44" s="8" t="s">
        <v>1210</v>
      </c>
      <c r="C44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0.42</v>
      </c>
      <c r="D44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0.5214598093542937</v>
      </c>
      <c r="E44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1.0359151792651218</v>
      </c>
      <c r="F44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0.1727637887098864</v>
      </c>
    </row>
    <row r="45" spans="1:6" ht="30">
      <c r="A45" s="37" t="s">
        <v>1148</v>
      </c>
      <c r="B45" s="8" t="s">
        <v>1210</v>
      </c>
      <c r="C45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4.49</v>
      </c>
      <c r="D45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5.6331408945105848</v>
      </c>
      <c r="E45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3.5805601623621284</v>
      </c>
      <c r="F45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4.7956158149487615</v>
      </c>
    </row>
    <row r="46" spans="1:6" ht="30">
      <c r="A46" s="37" t="s">
        <v>1081</v>
      </c>
      <c r="B46" s="8" t="s">
        <v>1210</v>
      </c>
      <c r="C46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25.73</v>
      </c>
      <c r="D46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30.097067064956551</v>
      </c>
      <c r="E46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13.671229710837215</v>
      </c>
      <c r="F46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16.536606258444003</v>
      </c>
    </row>
    <row r="47" spans="1:6" ht="30">
      <c r="A47" s="37" t="s">
        <v>1151</v>
      </c>
      <c r="B47" s="8" t="s">
        <v>1210</v>
      </c>
      <c r="C47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272.98</v>
      </c>
      <c r="D47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272.32212552891167</v>
      </c>
      <c r="E47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137.85156625094194</v>
      </c>
      <c r="F47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160.5704467694913</v>
      </c>
    </row>
    <row r="48" spans="1:6" ht="30">
      <c r="A48" s="37" t="s">
        <v>1149</v>
      </c>
      <c r="B48" s="8" t="s">
        <v>1210</v>
      </c>
      <c r="C48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103.38</v>
      </c>
      <c r="D48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134.3266404769798</v>
      </c>
      <c r="E48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51.149422367202042</v>
      </c>
      <c r="F48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54.040139720184591</v>
      </c>
    </row>
    <row r="49" spans="1:7" ht="30">
      <c r="A49" s="37" t="s">
        <v>1150</v>
      </c>
      <c r="B49" s="8" t="s">
        <v>1210</v>
      </c>
      <c r="C49" s="57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173.48</v>
      </c>
      <c r="D49" s="57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228.05175662427777</v>
      </c>
      <c r="E49" s="57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78.211596034516688</v>
      </c>
      <c r="F49" s="58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90.009933917850816</v>
      </c>
    </row>
    <row r="50" spans="1:7" ht="15.75" thickBot="1"/>
    <row r="51" spans="1:7" ht="21" customHeight="1">
      <c r="A51" s="74" t="s">
        <v>1264</v>
      </c>
      <c r="B51" s="75"/>
      <c r="C51" s="75"/>
      <c r="D51" s="75"/>
      <c r="E51" s="75"/>
      <c r="F51" s="76"/>
    </row>
    <row r="52" spans="1:7">
      <c r="A52" s="30" t="s">
        <v>2</v>
      </c>
      <c r="B52" s="31" t="s">
        <v>1273</v>
      </c>
      <c r="C52" s="31" t="s">
        <v>1285</v>
      </c>
      <c r="D52" s="31" t="s">
        <v>1286</v>
      </c>
      <c r="E52" s="31" t="s">
        <v>1287</v>
      </c>
      <c r="F52" s="32" t="s">
        <v>1288</v>
      </c>
    </row>
    <row r="53" spans="1:7">
      <c r="A53" s="38" t="s">
        <v>1261</v>
      </c>
      <c r="B53" s="39" t="s">
        <v>1171</v>
      </c>
      <c r="C53" s="49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42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42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3.7000000000000005E-2</v>
      </c>
      <c r="F53" s="43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4.0999999999999995E-2</v>
      </c>
    </row>
    <row r="54" spans="1:7" ht="30">
      <c r="A54" s="37" t="s">
        <v>1282</v>
      </c>
      <c r="B54" s="8" t="s">
        <v>1168</v>
      </c>
      <c r="C54" s="50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50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50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51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4" t="s">
        <v>1137</v>
      </c>
      <c r="B56" s="75"/>
      <c r="C56" s="75"/>
      <c r="D56" s="75"/>
      <c r="E56" s="75"/>
      <c r="F56" s="75"/>
      <c r="G56" s="76"/>
    </row>
    <row r="57" spans="1:7" s="29" customFormat="1" ht="30">
      <c r="A57" s="40" t="s">
        <v>2</v>
      </c>
      <c r="B57" s="11" t="s">
        <v>1273</v>
      </c>
      <c r="C57" s="11" t="s">
        <v>1285</v>
      </c>
      <c r="D57" s="11" t="s">
        <v>1286</v>
      </c>
      <c r="E57" s="11" t="s">
        <v>1287</v>
      </c>
      <c r="F57" s="11" t="s">
        <v>1288</v>
      </c>
      <c r="G57" s="41" t="s">
        <v>1281</v>
      </c>
    </row>
    <row r="58" spans="1:7">
      <c r="A58" s="24" t="s">
        <v>1132</v>
      </c>
      <c r="B58" s="39" t="s">
        <v>1171</v>
      </c>
      <c r="C58" s="42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1.089007417075589</v>
      </c>
      <c r="D58" s="42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1.1095019427764041</v>
      </c>
      <c r="E58" s="42">
        <f>SUMIFS(Tabla2[[#All],[VALOR INDICADOR]],Tabla2[[#All],[NOMBRE DEL INDICADOR]],Tabla13[[#This Row],[NOMBRE DEL INDICADOR]],Tabla2[[#All],[MUNICIPIO]],$B$1,Tabla2[[#All],[FUENTE]],FICHA!$A$56,Tabla2[[#All],[AÑO/VIGENCIA]],Tabla13[[#Headers],[2020]])</f>
        <v>1.1181183263526147</v>
      </c>
      <c r="F58" s="42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1.1123942576155352</v>
      </c>
      <c r="G58" s="43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3" t="s">
        <v>1128</v>
      </c>
      <c r="B59" s="8" t="s">
        <v>1171</v>
      </c>
      <c r="C59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0.907526310194536</v>
      </c>
      <c r="D59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0.88097722861138361</v>
      </c>
      <c r="E59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0.85896644018941737</v>
      </c>
      <c r="F59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0.79208927031577214</v>
      </c>
      <c r="G59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3" t="s">
        <v>1274</v>
      </c>
      <c r="B60" s="8" t="s">
        <v>1168</v>
      </c>
      <c r="C60" s="63">
        <f>SUMIFS(Tabla2[[#All],[VALOR INDICADOR]],Tabla2[[#All],[NOMBRE DEL INDICADOR]],Tabla13[[#This Row],[NOMBRE DEL INDICADOR]],Tabla2[[#All],[MUNICIPIO]],$B$1,Tabla2[[#All],[FUENTE]],FICHA!$A$56,Tabla2[[#All],[AÑO/VIGENCIA]],Tabla13[[#Headers],[2018]])</f>
        <v>180603</v>
      </c>
      <c r="D60" s="63">
        <f>SUMIFS(Tabla2[[#All],[VALOR INDICADOR]],Tabla2[[#All],[NOMBRE DEL INDICADOR]],Tabla13[[#This Row],[NOMBRE DEL INDICADOR]],Tabla2[[#All],[MUNICIPIO]],$B$1,Tabla2[[#All],[FUENTE]],FICHA!$A$56,Tabla2[[#All],[AÑO/VIGENCIA]],Tabla13[[#Headers],[2019]])</f>
        <v>196316</v>
      </c>
      <c r="E60" s="64">
        <f>SUMIFS(Tabla2[[#All],[VALOR INDICADOR]],Tabla2[[#All],[NOMBRE DEL INDICADOR]],Tabla13[[#This Row],[NOMBRE DEL INDICADOR]],Tabla2[[#All],[MUNICIPIO]],$B$1,Tabla2[[#All],[FUENTE]],FICHA!$A$56,Tabla2[[#All],[AÑO/VIGENCIA]],Tabla13[[#Headers],[2020]])</f>
        <v>213256</v>
      </c>
      <c r="F60" s="64">
        <f>SUMIFS(Tabla2[[#All],[VALOR INDICADOR]],Tabla2[[#All],[NOMBRE DEL INDICADOR]],Tabla13[[#This Row],[NOMBRE DEL INDICADOR]],Tabla2[[#All],[MUNICIPIO]],$B$1,Tabla2[[#All],[FUENTE]],FICHA!$A$56,Tabla2[[#All],[AÑO/VIGENCIA]],Tabla13[[#Headers],[2021]])</f>
        <v>228108</v>
      </c>
      <c r="G60" s="6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217232</v>
      </c>
    </row>
    <row r="61" spans="1:7" ht="30">
      <c r="A61" s="23" t="s">
        <v>1127</v>
      </c>
      <c r="B61" s="8" t="s">
        <v>1171</v>
      </c>
      <c r="C61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0.71133013419154623</v>
      </c>
      <c r="D61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0.74018564922068297</v>
      </c>
      <c r="E61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0.71612614073063974</v>
      </c>
      <c r="F61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0.82875342435243549</v>
      </c>
      <c r="G61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0.88633499624782308</v>
      </c>
    </row>
    <row r="62" spans="1:7">
      <c r="A62" s="23" t="s">
        <v>1131</v>
      </c>
      <c r="B62" s="8" t="s">
        <v>1171</v>
      </c>
      <c r="C62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1.1038500870505907</v>
      </c>
      <c r="D62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1.0898017553909904</v>
      </c>
      <c r="E62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1.0607338833103139</v>
      </c>
      <c r="F62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1.0099035870360735</v>
      </c>
      <c r="G62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3" t="s">
        <v>1133</v>
      </c>
      <c r="B63" s="8" t="s">
        <v>1171</v>
      </c>
      <c r="C63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0.93178124663378903</v>
      </c>
      <c r="D63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0.92089391721269143</v>
      </c>
      <c r="E63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0.97060661110950908</v>
      </c>
      <c r="F63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1.0195858704059977</v>
      </c>
      <c r="G63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3" t="s">
        <v>1134</v>
      </c>
      <c r="B64" s="8" t="s">
        <v>1171</v>
      </c>
      <c r="C64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1.347737282185486E-2</v>
      </c>
      <c r="D64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1.3834047966828441E-2</v>
      </c>
      <c r="E64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5.0222184696305898E-3</v>
      </c>
      <c r="F64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1.0799237774729161E-2</v>
      </c>
      <c r="G64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3" t="s">
        <v>1135</v>
      </c>
      <c r="B65" s="8" t="s">
        <v>1171</v>
      </c>
      <c r="C65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2.0147835758643061E-2</v>
      </c>
      <c r="D65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1.821499163752471E-2</v>
      </c>
      <c r="E65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3.7877941406511901E-3</v>
      </c>
      <c r="F65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1.349953791312767E-2</v>
      </c>
      <c r="G65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3" t="s">
        <v>1136</v>
      </c>
      <c r="B66" s="8" t="s">
        <v>1171</v>
      </c>
      <c r="C66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1.531975944341811E-2</v>
      </c>
      <c r="D66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1.4087528604118989E-2</v>
      </c>
      <c r="E66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5.50612014817201E-3</v>
      </c>
      <c r="F66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1.877133105802048E-2</v>
      </c>
      <c r="G66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3" t="s">
        <v>1129</v>
      </c>
      <c r="B67" s="8" t="s">
        <v>1171</v>
      </c>
      <c r="C67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2.3519875411677602E-3</v>
      </c>
      <c r="D67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2.2596634062682568E-2</v>
      </c>
      <c r="E67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3.1360715458340502E-2</v>
      </c>
      <c r="F67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2.4393995517356121E-2</v>
      </c>
      <c r="G67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3" t="s">
        <v>1130</v>
      </c>
      <c r="B68" s="8" t="s">
        <v>1171</v>
      </c>
      <c r="C68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5.6535574160462201E-3</v>
      </c>
      <c r="D68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3.9833066005822933E-2</v>
      </c>
      <c r="E68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5.7110828898414602E-2</v>
      </c>
      <c r="F68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5.1950861752841949E-2</v>
      </c>
      <c r="G68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3" t="s">
        <v>1276</v>
      </c>
      <c r="B69" s="8" t="s">
        <v>1171</v>
      </c>
      <c r="C69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2.0633750921149599E-3</v>
      </c>
      <c r="D69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1.438290395734162E-2</v>
      </c>
      <c r="E69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2.272773024660292E-2</v>
      </c>
      <c r="F69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2.3859437006991099E-2</v>
      </c>
      <c r="G69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4" t="s">
        <v>1095</v>
      </c>
      <c r="B71" s="75"/>
      <c r="C71" s="75"/>
      <c r="D71" s="75"/>
      <c r="E71" s="75"/>
      <c r="F71" s="75"/>
      <c r="G71" s="76"/>
    </row>
    <row r="72" spans="1:7">
      <c r="A72" s="40" t="s">
        <v>2</v>
      </c>
      <c r="B72" s="11" t="s">
        <v>1273</v>
      </c>
      <c r="C72" s="11" t="s">
        <v>1291</v>
      </c>
      <c r="D72" s="11" t="s">
        <v>1285</v>
      </c>
      <c r="E72" s="11" t="s">
        <v>1286</v>
      </c>
      <c r="F72" s="11" t="s">
        <v>1287</v>
      </c>
      <c r="G72" s="41" t="s">
        <v>1288</v>
      </c>
    </row>
    <row r="73" spans="1:7">
      <c r="A73" s="33" t="s">
        <v>1094</v>
      </c>
      <c r="B73" s="28" t="s">
        <v>1171</v>
      </c>
      <c r="C73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0.84724255241825575</v>
      </c>
      <c r="G73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0.77906904864931692</v>
      </c>
    </row>
    <row r="74" spans="1:7">
      <c r="A74" s="33" t="s">
        <v>1092</v>
      </c>
      <c r="B74" s="28" t="s">
        <v>1171</v>
      </c>
      <c r="C74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0.94889436926201476</v>
      </c>
      <c r="G74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0.83772237454568643</v>
      </c>
    </row>
    <row r="75" spans="1:7" ht="30">
      <c r="A75" s="33" t="s">
        <v>1093</v>
      </c>
      <c r="B75" s="28" t="s">
        <v>1171</v>
      </c>
      <c r="C75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0.8155865956520838</v>
      </c>
      <c r="G75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0.7367319177878382</v>
      </c>
    </row>
    <row r="76" spans="1:7">
      <c r="A76" s="33" t="s">
        <v>1082</v>
      </c>
      <c r="B76" s="28" t="s">
        <v>1171</v>
      </c>
      <c r="C76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0.99755578247550347</v>
      </c>
      <c r="D76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0.99738505120941379</v>
      </c>
      <c r="E76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0.9979429914781075</v>
      </c>
      <c r="F76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0.99741559718615269</v>
      </c>
      <c r="G76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0.99655162118588403</v>
      </c>
    </row>
    <row r="77" spans="1:7">
      <c r="A77" s="33" t="s">
        <v>1083</v>
      </c>
      <c r="B77" s="28" t="s">
        <v>1171</v>
      </c>
      <c r="C77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0.88390839561967671</v>
      </c>
      <c r="D77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0.87819284985146873</v>
      </c>
      <c r="E77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0.85359632315775869</v>
      </c>
      <c r="F77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0.82267115600448937</v>
      </c>
      <c r="G77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0.84997387084733111</v>
      </c>
    </row>
    <row r="78" spans="1:7">
      <c r="A78" s="33" t="s">
        <v>1089</v>
      </c>
      <c r="B78" s="28" t="s">
        <v>1171</v>
      </c>
      <c r="C78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0.93073859058105224</v>
      </c>
      <c r="E78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0.88983669522109787</v>
      </c>
      <c r="F78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0.82742151019516386</v>
      </c>
      <c r="G78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0.76183470536190701</v>
      </c>
    </row>
    <row r="79" spans="1:7">
      <c r="A79" s="33" t="s">
        <v>1090</v>
      </c>
      <c r="B79" s="28" t="s">
        <v>1171</v>
      </c>
      <c r="C79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0.99673817309024648</v>
      </c>
      <c r="E79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0.99797206927797621</v>
      </c>
      <c r="F79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0.98590398565171888</v>
      </c>
      <c r="G79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0.9925320686136867</v>
      </c>
    </row>
    <row r="80" spans="1:7">
      <c r="A80" s="33" t="s">
        <v>1091</v>
      </c>
      <c r="B80" s="28" t="s">
        <v>1171</v>
      </c>
      <c r="C80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1.0545396838756966</v>
      </c>
      <c r="E80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1.0245346840301195</v>
      </c>
      <c r="F80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0.97715461724660646</v>
      </c>
      <c r="G80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0.94576599144819251</v>
      </c>
    </row>
    <row r="81" spans="1:7">
      <c r="A81" s="33" t="s">
        <v>1084</v>
      </c>
      <c r="B81" s="28" t="s">
        <v>1171</v>
      </c>
      <c r="C81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2.7157972494405458E-4</v>
      </c>
      <c r="D81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2.5231962014428096E-4</v>
      </c>
      <c r="E81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2.4684102262709375E-4</v>
      </c>
      <c r="F81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3.151710748594337E-4</v>
      </c>
      <c r="G81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6.8669015346032127E-4</v>
      </c>
    </row>
    <row r="82" spans="1:7">
      <c r="A82" s="33" t="s">
        <v>1088</v>
      </c>
      <c r="B82" s="28" t="s">
        <v>1182</v>
      </c>
      <c r="C82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1.032913938562007</v>
      </c>
      <c r="D82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0.93373217844810319</v>
      </c>
      <c r="E82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0.84999979368937051</v>
      </c>
      <c r="F82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0.75017821913493266</v>
      </c>
      <c r="G82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0.64384500894693719</v>
      </c>
    </row>
    <row r="83" spans="1:7">
      <c r="A83" s="33" t="s">
        <v>1087</v>
      </c>
      <c r="B83" s="28" t="s">
        <v>1194</v>
      </c>
      <c r="C83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0.16463886465038938</v>
      </c>
      <c r="D83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0.61685113942686309</v>
      </c>
      <c r="F83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0.40544348421912596</v>
      </c>
      <c r="G83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0.20441996856020883</v>
      </c>
    </row>
    <row r="84" spans="1:7" ht="30">
      <c r="A84" s="33" t="s">
        <v>1085</v>
      </c>
      <c r="B84" s="28" t="s">
        <v>1194</v>
      </c>
      <c r="C84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0.65855545860155751</v>
      </c>
      <c r="D84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0.84109771662997368</v>
      </c>
      <c r="E84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2.0561704647562098</v>
      </c>
      <c r="F84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0.20272174210956298</v>
      </c>
      <c r="G84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0.61325990568062649</v>
      </c>
    </row>
    <row r="85" spans="1:7" ht="30">
      <c r="A85" s="34" t="s">
        <v>1086</v>
      </c>
      <c r="B85" s="35" t="s">
        <v>1194</v>
      </c>
      <c r="C85" s="49">
        <f>SUMIFS(Tabla2[[#All],[VALOR INDICADOR]],Tabla2[[#All],[NOMBRE DEL INDICADOR]],Tabla14[[#This Row],[NOMBRE DEL INDICADOR]],Tabla2[[#All],[MUNICIPIO]],$B$1,Tabla2[[#All],[FUENTE]],FICHA!$A$71,Tabla2[[#All],[AÑO/VIGENCIA]],Tabla14[[#Headers],[2017]])</f>
        <v>10.701526202275309</v>
      </c>
      <c r="D85" s="49">
        <f>SUMIFS(Tabla2[[#All],[VALOR INDICADOR]],Tabla2[[#All],[NOMBRE DEL INDICADOR]],Tabla14[[#This Row],[NOMBRE DEL INDICADOR]],Tabla2[[#All],[MUNICIPIO]],$B$1,Tabla2[[#All],[FUENTE]],FICHA!$A$71,Tabla2[[#All],[AÑO/VIGENCIA]],Tabla14[[#Headers],[2018]])</f>
        <v>14.298661182709555</v>
      </c>
      <c r="E85" s="49">
        <f>SUMIFS(Tabla2[[#All],[VALOR INDICADOR]],Tabla2[[#All],[NOMBRE DEL INDICADOR]],Tabla14[[#This Row],[NOMBRE DEL INDICADOR]],Tabla2[[#All],[MUNICIPIO]],$B$1,Tabla2[[#All],[FUENTE]],FICHA!$A$71,Tabla2[[#All],[AÑO/VIGENCIA]],Tabla14[[#Headers],[2019]])</f>
        <v>12.953873927964123</v>
      </c>
      <c r="F85" s="49">
        <f>SUMIFS(Tabla2[[#All],[VALOR INDICADOR]],Tabla2[[#All],[NOMBRE DEL INDICADOR]],Tabla14[[#This Row],[NOMBRE DEL INDICADOR]],Tabla2[[#All],[MUNICIPIO]],$B$1,Tabla2[[#All],[FUENTE]],FICHA!$A$71,Tabla2[[#All],[AÑO/VIGENCIA]],Tabla14[[#Headers],[2020]])</f>
        <v>3.6489913579721338</v>
      </c>
      <c r="G85" s="70">
        <f>SUMIFS(Tabla2[[#All],[VALOR INDICADOR]],Tabla2[[#All],[NOMBRE DEL INDICADOR]],Tabla14[[#This Row],[NOMBRE DEL INDICADOR]],Tabla2[[#All],[MUNICIPIO]],$B$1,Tabla2[[#All],[FUENTE]],FICHA!$A$71,Tabla2[[#All],[AÑO/VIGENCIA]],Tabla14[[#Headers],[2021]])</f>
        <v>6.5414389939266826</v>
      </c>
    </row>
    <row r="86" spans="1:7" ht="15.75" thickBot="1"/>
    <row r="87" spans="1:7" ht="19.5" customHeight="1">
      <c r="A87" s="74" t="s">
        <v>1124</v>
      </c>
      <c r="B87" s="75"/>
      <c r="C87" s="75"/>
      <c r="D87" s="75"/>
      <c r="E87" s="75"/>
      <c r="F87" s="76"/>
    </row>
    <row r="88" spans="1:7">
      <c r="A88" s="40" t="s">
        <v>2</v>
      </c>
      <c r="B88" s="11" t="s">
        <v>1273</v>
      </c>
      <c r="C88" s="11" t="s">
        <v>1286</v>
      </c>
      <c r="D88" s="11" t="s">
        <v>1287</v>
      </c>
      <c r="E88" s="11" t="s">
        <v>1288</v>
      </c>
      <c r="F88" s="41" t="s">
        <v>1292</v>
      </c>
    </row>
    <row r="89" spans="1:7" ht="30">
      <c r="A89" s="34" t="s">
        <v>1123</v>
      </c>
      <c r="B89" s="35" t="s">
        <v>1168</v>
      </c>
      <c r="C89" s="61">
        <f>SUMIFS(Tabla2[[#All],[VALOR INDICADOR]],Tabla2[[#All],[NOMBRE DEL INDICADOR]],Tabla15[[#This Row],[NOMBRE DEL INDICADOR]],Tabla2[[#All],[MUNICIPIO]],$B$1,Tabla2[[#All],[FUENTE]],FICHA!$A$87,Tabla2[[#All],[AÑO/VIGENCIA]],Tabla15[[#Headers],[2019]])</f>
        <v>92252</v>
      </c>
      <c r="D89" s="61">
        <f>SUMIFS(Tabla2[[#All],[VALOR INDICADOR]],Tabla2[[#All],[NOMBRE DEL INDICADOR]],Tabla15[[#This Row],[NOMBRE DEL INDICADOR]],Tabla2[[#All],[MUNICIPIO]],$B$1,Tabla2[[#All],[FUENTE]],FICHA!$A$87,Tabla2[[#All],[AÑO/VIGENCIA]],Tabla15[[#Headers],[2020]])</f>
        <v>80072</v>
      </c>
      <c r="E89" s="61">
        <f>SUMIFS(Tabla2[[#All],[VALOR INDICADOR]],Tabla2[[#All],[NOMBRE DEL INDICADOR]],Tabla15[[#This Row],[NOMBRE DEL INDICADOR]],Tabla2[[#All],[MUNICIPIO]],$B$1,Tabla2[[#All],[FUENTE]],FICHA!$A$87,Tabla2[[#All],[AÑO/VIGENCIA]],Tabla15[[#Headers],[2021]])</f>
        <v>71364</v>
      </c>
      <c r="F89" s="62">
        <f>SUMIFS(Tabla2[[#All],[VALOR INDICADOR]],Tabla2[[#All],[NOMBRE DEL INDICADOR]],Tabla15[[#This Row],[NOMBRE DEL INDICADOR]],Tabla2[[#All],[MUNICIPIO]],$B$1,Tabla2[[#All],[FUENTE]],FICHA!$A$87,Tabla2[[#All],[AÑO/VIGENCIA]],Tabla15[[#Headers],[2022]])</f>
        <v>65743</v>
      </c>
    </row>
    <row r="90" spans="1:7" ht="15.75" thickBot="1"/>
    <row r="91" spans="1:7" ht="20.25" customHeight="1">
      <c r="A91" s="77" t="s">
        <v>1078</v>
      </c>
      <c r="B91" s="78"/>
      <c r="C91" s="78"/>
      <c r="D91" s="78"/>
      <c r="E91" s="78"/>
      <c r="F91" s="79"/>
    </row>
    <row r="92" spans="1:7" s="29" customFormat="1">
      <c r="A92" s="40" t="s">
        <v>2</v>
      </c>
      <c r="B92" s="11" t="s">
        <v>1273</v>
      </c>
      <c r="C92" s="11" t="s">
        <v>1285</v>
      </c>
      <c r="D92" s="11" t="s">
        <v>1286</v>
      </c>
      <c r="E92" s="11" t="s">
        <v>1287</v>
      </c>
      <c r="F92" s="41" t="s">
        <v>1288</v>
      </c>
    </row>
    <row r="93" spans="1:7">
      <c r="A93" s="34" t="s">
        <v>1156</v>
      </c>
      <c r="B93" s="35" t="s">
        <v>1171</v>
      </c>
      <c r="C93" s="42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0.98209999999999997</v>
      </c>
      <c r="D93" s="42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0.98099999999999998</v>
      </c>
      <c r="E93" s="42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0.99</v>
      </c>
      <c r="F93" s="43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0.97120000000000006</v>
      </c>
    </row>
    <row r="94" spans="1:7" ht="15.75" thickBot="1"/>
    <row r="95" spans="1:7" ht="21.75" customHeight="1">
      <c r="A95" s="77" t="s">
        <v>1074</v>
      </c>
      <c r="B95" s="78"/>
      <c r="C95" s="78"/>
      <c r="D95" s="78"/>
      <c r="E95" s="78"/>
      <c r="F95" s="79"/>
    </row>
    <row r="96" spans="1:7">
      <c r="A96" s="40" t="s">
        <v>2</v>
      </c>
      <c r="B96" s="11" t="s">
        <v>1273</v>
      </c>
      <c r="C96" s="11" t="s">
        <v>1285</v>
      </c>
      <c r="D96" s="11" t="s">
        <v>1286</v>
      </c>
      <c r="E96" s="11" t="s">
        <v>1287</v>
      </c>
      <c r="F96" s="41" t="s">
        <v>1288</v>
      </c>
    </row>
    <row r="97" spans="1:6" ht="30">
      <c r="A97" s="34" t="s">
        <v>1077</v>
      </c>
      <c r="B97" s="35" t="s">
        <v>1171</v>
      </c>
      <c r="C97" s="42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0.75680000000000003</v>
      </c>
      <c r="D97" s="42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0.625</v>
      </c>
      <c r="E97" s="42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0.42109999999999997</v>
      </c>
      <c r="F97" s="43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0.66670000000000007</v>
      </c>
    </row>
    <row r="98" spans="1:6" ht="30">
      <c r="A98" s="33" t="s">
        <v>1076</v>
      </c>
      <c r="B98" s="28" t="s">
        <v>1171</v>
      </c>
      <c r="C98" s="44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0.92110000000000003</v>
      </c>
      <c r="D98" s="44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0.43240000000000001</v>
      </c>
      <c r="E98" s="44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0.71430000000000005</v>
      </c>
      <c r="F98" s="45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0.77780000000000005</v>
      </c>
    </row>
    <row r="99" spans="1:6" ht="30">
      <c r="A99" s="33" t="s">
        <v>1272</v>
      </c>
      <c r="B99" s="28" t="s">
        <v>1171</v>
      </c>
      <c r="C99" s="44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0.81579999999999997</v>
      </c>
      <c r="D99" s="44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0.43590000000000001</v>
      </c>
      <c r="E99" s="44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0.63639999999999997</v>
      </c>
      <c r="F99" s="45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0.76190000000000002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5"/>
  <sheetViews>
    <sheetView showGridLines="0" zoomScale="68" zoomScaleNormal="85" workbookViewId="0">
      <selection activeCell="I443" sqref="I443:I517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5" customWidth="1"/>
    <col min="10" max="10" width="18.28515625" style="26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22" customFormat="1">
      <c r="A1" s="17" t="s">
        <v>1079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9" t="s">
        <v>7</v>
      </c>
      <c r="J1" s="20" t="s">
        <v>1099</v>
      </c>
      <c r="K1" s="18" t="s">
        <v>1126</v>
      </c>
      <c r="L1" s="21" t="s">
        <v>1273</v>
      </c>
    </row>
    <row r="2" spans="1:12" ht="45">
      <c r="A2" s="23">
        <v>11001</v>
      </c>
      <c r="B2" s="66" t="s">
        <v>161</v>
      </c>
      <c r="C2" s="66" t="s">
        <v>161</v>
      </c>
      <c r="D2" s="66" t="s">
        <v>1123</v>
      </c>
      <c r="E2" s="66" t="s">
        <v>1124</v>
      </c>
      <c r="F2" s="66" t="s">
        <v>1205</v>
      </c>
      <c r="G2" s="66" t="s">
        <v>1097</v>
      </c>
      <c r="H2" s="66">
        <v>2019</v>
      </c>
      <c r="I2" s="67">
        <v>92252</v>
      </c>
      <c r="J2" s="68">
        <v>92252</v>
      </c>
      <c r="K2" s="66">
        <v>31</v>
      </c>
      <c r="L2" s="69" t="s">
        <v>1168</v>
      </c>
    </row>
    <row r="3" spans="1:12" ht="45">
      <c r="A3" s="23">
        <v>11001</v>
      </c>
      <c r="B3" s="66" t="s">
        <v>161</v>
      </c>
      <c r="C3" s="66" t="s">
        <v>161</v>
      </c>
      <c r="D3" s="66" t="s">
        <v>1123</v>
      </c>
      <c r="E3" s="66" t="s">
        <v>1124</v>
      </c>
      <c r="F3" s="66" t="s">
        <v>1205</v>
      </c>
      <c r="G3" s="66" t="s">
        <v>1097</v>
      </c>
      <c r="H3" s="66">
        <v>2020</v>
      </c>
      <c r="I3" s="67">
        <v>80072</v>
      </c>
      <c r="J3" s="68">
        <v>80072</v>
      </c>
      <c r="K3" s="66">
        <v>31</v>
      </c>
      <c r="L3" s="69" t="s">
        <v>1168</v>
      </c>
    </row>
    <row r="4" spans="1:12" ht="45">
      <c r="A4" s="23">
        <v>11001</v>
      </c>
      <c r="B4" s="66" t="s">
        <v>161</v>
      </c>
      <c r="C4" s="66" t="s">
        <v>161</v>
      </c>
      <c r="D4" s="66" t="s">
        <v>1123</v>
      </c>
      <c r="E4" s="66" t="s">
        <v>1124</v>
      </c>
      <c r="F4" s="66" t="s">
        <v>1205</v>
      </c>
      <c r="G4" s="66" t="s">
        <v>1097</v>
      </c>
      <c r="H4" s="66">
        <v>2021</v>
      </c>
      <c r="I4" s="67">
        <v>71364</v>
      </c>
      <c r="J4" s="68">
        <v>71364</v>
      </c>
      <c r="K4" s="66">
        <v>31</v>
      </c>
      <c r="L4" s="69" t="s">
        <v>1168</v>
      </c>
    </row>
    <row r="5" spans="1:12" ht="45">
      <c r="A5" s="23">
        <v>11001</v>
      </c>
      <c r="B5" s="66" t="s">
        <v>161</v>
      </c>
      <c r="C5" s="66" t="s">
        <v>161</v>
      </c>
      <c r="D5" s="66" t="s">
        <v>1123</v>
      </c>
      <c r="E5" s="66" t="s">
        <v>1124</v>
      </c>
      <c r="F5" s="66" t="s">
        <v>1205</v>
      </c>
      <c r="G5" s="66" t="s">
        <v>1097</v>
      </c>
      <c r="H5" s="66">
        <v>2022</v>
      </c>
      <c r="I5" s="67">
        <v>65743</v>
      </c>
      <c r="J5" s="68">
        <v>65743</v>
      </c>
      <c r="K5" s="66">
        <v>31</v>
      </c>
      <c r="L5" s="69" t="s">
        <v>1168</v>
      </c>
    </row>
    <row r="6" spans="1:12" ht="45">
      <c r="A6" s="23">
        <v>1</v>
      </c>
      <c r="B6" s="66" t="s">
        <v>1072</v>
      </c>
      <c r="C6" s="66" t="s">
        <v>1072</v>
      </c>
      <c r="D6" s="66" t="s">
        <v>1123</v>
      </c>
      <c r="E6" s="66" t="s">
        <v>1124</v>
      </c>
      <c r="F6" s="66" t="s">
        <v>1205</v>
      </c>
      <c r="G6" s="66" t="s">
        <v>1097</v>
      </c>
      <c r="H6" s="66">
        <v>2019</v>
      </c>
      <c r="I6" s="67">
        <v>630453</v>
      </c>
      <c r="J6" s="68">
        <v>630453</v>
      </c>
      <c r="K6" s="66">
        <v>31</v>
      </c>
      <c r="L6" s="69" t="s">
        <v>1168</v>
      </c>
    </row>
    <row r="7" spans="1:12" ht="45">
      <c r="A7" s="23">
        <v>1</v>
      </c>
      <c r="B7" s="66" t="s">
        <v>1072</v>
      </c>
      <c r="C7" s="66" t="s">
        <v>1072</v>
      </c>
      <c r="D7" s="66" t="s">
        <v>1123</v>
      </c>
      <c r="E7" s="66" t="s">
        <v>1124</v>
      </c>
      <c r="F7" s="66" t="s">
        <v>1205</v>
      </c>
      <c r="G7" s="66" t="s">
        <v>1097</v>
      </c>
      <c r="H7" s="66">
        <v>2020</v>
      </c>
      <c r="I7" s="67">
        <v>592839</v>
      </c>
      <c r="J7" s="68">
        <v>592839</v>
      </c>
      <c r="K7" s="66">
        <v>31</v>
      </c>
      <c r="L7" s="69" t="s">
        <v>1168</v>
      </c>
    </row>
    <row r="8" spans="1:12" ht="45">
      <c r="A8" s="23">
        <v>1</v>
      </c>
      <c r="B8" s="66" t="s">
        <v>1072</v>
      </c>
      <c r="C8" s="66" t="s">
        <v>1072</v>
      </c>
      <c r="D8" s="66" t="s">
        <v>1123</v>
      </c>
      <c r="E8" s="66" t="s">
        <v>1124</v>
      </c>
      <c r="F8" s="66" t="s">
        <v>1205</v>
      </c>
      <c r="G8" s="66" t="s">
        <v>1097</v>
      </c>
      <c r="H8" s="66">
        <v>2021</v>
      </c>
      <c r="I8" s="67">
        <v>628103</v>
      </c>
      <c r="J8" s="68">
        <v>628103</v>
      </c>
      <c r="K8" s="66">
        <v>31</v>
      </c>
      <c r="L8" s="69" t="s">
        <v>1168</v>
      </c>
    </row>
    <row r="9" spans="1:12" ht="45">
      <c r="A9" s="23">
        <v>1</v>
      </c>
      <c r="B9" s="66" t="s">
        <v>1072</v>
      </c>
      <c r="C9" s="66" t="s">
        <v>1072</v>
      </c>
      <c r="D9" s="66" t="s">
        <v>1123</v>
      </c>
      <c r="E9" s="66" t="s">
        <v>1124</v>
      </c>
      <c r="F9" s="66" t="s">
        <v>1205</v>
      </c>
      <c r="G9" s="66" t="s">
        <v>1097</v>
      </c>
      <c r="H9" s="66">
        <v>2022</v>
      </c>
      <c r="I9" s="67">
        <v>571227</v>
      </c>
      <c r="J9" s="68">
        <v>571227</v>
      </c>
      <c r="K9" s="66">
        <v>31</v>
      </c>
      <c r="L9" s="69" t="s">
        <v>1168</v>
      </c>
    </row>
    <row r="10" spans="1:12" ht="45">
      <c r="A10" s="23">
        <v>11</v>
      </c>
      <c r="B10" s="66" t="s">
        <v>161</v>
      </c>
      <c r="C10" s="66" t="s">
        <v>1075</v>
      </c>
      <c r="D10" s="66" t="s">
        <v>1123</v>
      </c>
      <c r="E10" s="66" t="s">
        <v>1124</v>
      </c>
      <c r="F10" s="66" t="s">
        <v>1205</v>
      </c>
      <c r="G10" s="66" t="s">
        <v>1097</v>
      </c>
      <c r="H10" s="66">
        <v>2019</v>
      </c>
      <c r="I10" s="67">
        <v>92252</v>
      </c>
      <c r="J10" s="68">
        <v>92252</v>
      </c>
      <c r="K10" s="66">
        <v>31</v>
      </c>
      <c r="L10" s="69" t="s">
        <v>1168</v>
      </c>
    </row>
    <row r="11" spans="1:12" ht="45">
      <c r="A11" s="23">
        <v>11</v>
      </c>
      <c r="B11" s="66" t="s">
        <v>161</v>
      </c>
      <c r="C11" s="66" t="s">
        <v>1075</v>
      </c>
      <c r="D11" s="66" t="s">
        <v>1123</v>
      </c>
      <c r="E11" s="66" t="s">
        <v>1124</v>
      </c>
      <c r="F11" s="66" t="s">
        <v>1205</v>
      </c>
      <c r="G11" s="66" t="s">
        <v>1097</v>
      </c>
      <c r="H11" s="66">
        <v>2020</v>
      </c>
      <c r="I11" s="67">
        <v>80072</v>
      </c>
      <c r="J11" s="68">
        <v>80072</v>
      </c>
      <c r="K11" s="66">
        <v>31</v>
      </c>
      <c r="L11" s="69" t="s">
        <v>1168</v>
      </c>
    </row>
    <row r="12" spans="1:12" ht="45">
      <c r="A12" s="23">
        <v>11</v>
      </c>
      <c r="B12" s="66" t="s">
        <v>161</v>
      </c>
      <c r="C12" s="66" t="s">
        <v>1075</v>
      </c>
      <c r="D12" s="66" t="s">
        <v>1123</v>
      </c>
      <c r="E12" s="66" t="s">
        <v>1124</v>
      </c>
      <c r="F12" s="66" t="s">
        <v>1205</v>
      </c>
      <c r="G12" s="66" t="s">
        <v>1097</v>
      </c>
      <c r="H12" s="66">
        <v>2021</v>
      </c>
      <c r="I12" s="67">
        <v>71364</v>
      </c>
      <c r="J12" s="68">
        <v>71364</v>
      </c>
      <c r="K12" s="66">
        <v>31</v>
      </c>
      <c r="L12" s="69" t="s">
        <v>1168</v>
      </c>
    </row>
    <row r="13" spans="1:12" ht="45">
      <c r="A13" s="23">
        <v>11</v>
      </c>
      <c r="B13" s="66" t="s">
        <v>161</v>
      </c>
      <c r="C13" s="66" t="s">
        <v>1075</v>
      </c>
      <c r="D13" s="66" t="s">
        <v>1123</v>
      </c>
      <c r="E13" s="66" t="s">
        <v>1124</v>
      </c>
      <c r="F13" s="66" t="s">
        <v>1205</v>
      </c>
      <c r="G13" s="66" t="s">
        <v>1097</v>
      </c>
      <c r="H13" s="66">
        <v>2022</v>
      </c>
      <c r="I13" s="67">
        <v>65743</v>
      </c>
      <c r="J13" s="68">
        <v>65743</v>
      </c>
      <c r="K13" s="66">
        <v>31</v>
      </c>
      <c r="L13" s="69" t="s">
        <v>1168</v>
      </c>
    </row>
    <row r="14" spans="1:12" ht="60">
      <c r="A14" s="23">
        <v>11001</v>
      </c>
      <c r="B14" s="66" t="s">
        <v>161</v>
      </c>
      <c r="C14" s="66" t="s">
        <v>161</v>
      </c>
      <c r="D14" s="66" t="s">
        <v>1156</v>
      </c>
      <c r="E14" s="66" t="s">
        <v>1078</v>
      </c>
      <c r="F14" s="66" t="s">
        <v>1096</v>
      </c>
      <c r="G14" s="66" t="s">
        <v>1277</v>
      </c>
      <c r="H14" s="66">
        <v>2018</v>
      </c>
      <c r="I14" s="67">
        <v>98.21</v>
      </c>
      <c r="J14" s="68">
        <v>98.21</v>
      </c>
      <c r="K14" s="66">
        <v>2</v>
      </c>
      <c r="L14" s="69" t="s">
        <v>1171</v>
      </c>
    </row>
    <row r="15" spans="1:12" ht="60">
      <c r="A15" s="23">
        <v>11001</v>
      </c>
      <c r="B15" s="66" t="s">
        <v>161</v>
      </c>
      <c r="C15" s="66" t="s">
        <v>161</v>
      </c>
      <c r="D15" s="66" t="s">
        <v>1156</v>
      </c>
      <c r="E15" s="66" t="s">
        <v>1078</v>
      </c>
      <c r="F15" s="66" t="s">
        <v>1096</v>
      </c>
      <c r="G15" s="66" t="s">
        <v>1277</v>
      </c>
      <c r="H15" s="66">
        <v>2019</v>
      </c>
      <c r="I15" s="67">
        <v>98.1</v>
      </c>
      <c r="J15" s="68">
        <v>98.1</v>
      </c>
      <c r="K15" s="66">
        <v>2</v>
      </c>
      <c r="L15" s="69" t="s">
        <v>1171</v>
      </c>
    </row>
    <row r="16" spans="1:12" ht="60">
      <c r="A16" s="23">
        <v>11001</v>
      </c>
      <c r="B16" s="66" t="s">
        <v>161</v>
      </c>
      <c r="C16" s="66" t="s">
        <v>161</v>
      </c>
      <c r="D16" s="66" t="s">
        <v>1156</v>
      </c>
      <c r="E16" s="66" t="s">
        <v>1078</v>
      </c>
      <c r="F16" s="66" t="s">
        <v>1096</v>
      </c>
      <c r="G16" s="66" t="s">
        <v>1277</v>
      </c>
      <c r="H16" s="66">
        <v>2020</v>
      </c>
      <c r="I16" s="67">
        <v>99</v>
      </c>
      <c r="J16" s="68">
        <v>99</v>
      </c>
      <c r="K16" s="66">
        <v>2</v>
      </c>
      <c r="L16" s="69" t="s">
        <v>1171</v>
      </c>
    </row>
    <row r="17" spans="1:12" ht="60">
      <c r="A17" s="23">
        <v>11001</v>
      </c>
      <c r="B17" s="66" t="s">
        <v>161</v>
      </c>
      <c r="C17" s="66" t="s">
        <v>161</v>
      </c>
      <c r="D17" s="66" t="s">
        <v>1156</v>
      </c>
      <c r="E17" s="66" t="s">
        <v>1078</v>
      </c>
      <c r="F17" s="66" t="s">
        <v>1096</v>
      </c>
      <c r="G17" s="66" t="s">
        <v>1277</v>
      </c>
      <c r="H17" s="66">
        <v>2021</v>
      </c>
      <c r="I17" s="67">
        <v>97.12</v>
      </c>
      <c r="J17" s="68">
        <v>97.12</v>
      </c>
      <c r="K17" s="66">
        <v>2</v>
      </c>
      <c r="L17" s="69" t="s">
        <v>1171</v>
      </c>
    </row>
    <row r="18" spans="1:12" ht="60">
      <c r="A18" s="23">
        <v>11001</v>
      </c>
      <c r="B18" s="66" t="s">
        <v>161</v>
      </c>
      <c r="C18" s="66" t="s">
        <v>161</v>
      </c>
      <c r="D18" s="66" t="s">
        <v>1272</v>
      </c>
      <c r="E18" s="66" t="s">
        <v>1074</v>
      </c>
      <c r="F18" s="66" t="s">
        <v>1207</v>
      </c>
      <c r="G18" s="66" t="s">
        <v>1097</v>
      </c>
      <c r="H18" s="66">
        <v>2018</v>
      </c>
      <c r="I18" s="67">
        <v>81.58</v>
      </c>
      <c r="J18" s="68">
        <v>81.58</v>
      </c>
      <c r="K18" s="66">
        <v>150</v>
      </c>
      <c r="L18" s="69" t="s">
        <v>1171</v>
      </c>
    </row>
    <row r="19" spans="1:12" ht="60">
      <c r="A19" s="23">
        <v>11001</v>
      </c>
      <c r="B19" s="66" t="s">
        <v>161</v>
      </c>
      <c r="C19" s="66" t="s">
        <v>161</v>
      </c>
      <c r="D19" s="66" t="s">
        <v>1272</v>
      </c>
      <c r="E19" s="66" t="s">
        <v>1074</v>
      </c>
      <c r="F19" s="66" t="s">
        <v>1207</v>
      </c>
      <c r="G19" s="66" t="s">
        <v>1097</v>
      </c>
      <c r="H19" s="66">
        <v>2019</v>
      </c>
      <c r="I19" s="67">
        <v>43.59</v>
      </c>
      <c r="J19" s="68">
        <v>43.59</v>
      </c>
      <c r="K19" s="66">
        <v>150</v>
      </c>
      <c r="L19" s="69" t="s">
        <v>1171</v>
      </c>
    </row>
    <row r="20" spans="1:12" ht="60">
      <c r="A20" s="23">
        <v>11001</v>
      </c>
      <c r="B20" s="66" t="s">
        <v>161</v>
      </c>
      <c r="C20" s="66" t="s">
        <v>161</v>
      </c>
      <c r="D20" s="66" t="s">
        <v>1272</v>
      </c>
      <c r="E20" s="66" t="s">
        <v>1074</v>
      </c>
      <c r="F20" s="66" t="s">
        <v>1207</v>
      </c>
      <c r="G20" s="66" t="s">
        <v>1097</v>
      </c>
      <c r="H20" s="66">
        <v>2020</v>
      </c>
      <c r="I20" s="67">
        <v>63.64</v>
      </c>
      <c r="J20" s="68">
        <v>63.64</v>
      </c>
      <c r="K20" s="66">
        <v>150</v>
      </c>
      <c r="L20" s="69" t="s">
        <v>1171</v>
      </c>
    </row>
    <row r="21" spans="1:12" ht="60">
      <c r="A21" s="23">
        <v>11001</v>
      </c>
      <c r="B21" s="66" t="s">
        <v>161</v>
      </c>
      <c r="C21" s="66" t="s">
        <v>161</v>
      </c>
      <c r="D21" s="66" t="s">
        <v>1272</v>
      </c>
      <c r="E21" s="66" t="s">
        <v>1074</v>
      </c>
      <c r="F21" s="66" t="s">
        <v>1207</v>
      </c>
      <c r="G21" s="66" t="s">
        <v>1097</v>
      </c>
      <c r="H21" s="66">
        <v>2021</v>
      </c>
      <c r="I21" s="67">
        <v>76.19</v>
      </c>
      <c r="J21" s="68">
        <v>76.19</v>
      </c>
      <c r="K21" s="66">
        <v>150</v>
      </c>
      <c r="L21" s="69" t="s">
        <v>1171</v>
      </c>
    </row>
    <row r="22" spans="1:12" ht="45">
      <c r="A22" s="23">
        <v>11001</v>
      </c>
      <c r="B22" s="66" t="s">
        <v>161</v>
      </c>
      <c r="C22" s="66" t="s">
        <v>161</v>
      </c>
      <c r="D22" s="66" t="s">
        <v>1077</v>
      </c>
      <c r="E22" s="66" t="s">
        <v>1074</v>
      </c>
      <c r="F22" s="66" t="s">
        <v>1207</v>
      </c>
      <c r="G22" s="66" t="s">
        <v>1098</v>
      </c>
      <c r="H22" s="66">
        <v>2018</v>
      </c>
      <c r="I22" s="67">
        <v>75.680000000000007</v>
      </c>
      <c r="J22" s="68">
        <v>75.680000000000007</v>
      </c>
      <c r="K22" s="66">
        <v>152</v>
      </c>
      <c r="L22" s="69" t="s">
        <v>1171</v>
      </c>
    </row>
    <row r="23" spans="1:12" ht="45">
      <c r="A23" s="23">
        <v>11001</v>
      </c>
      <c r="B23" s="66" t="s">
        <v>161</v>
      </c>
      <c r="C23" s="66" t="s">
        <v>161</v>
      </c>
      <c r="D23" s="66" t="s">
        <v>1077</v>
      </c>
      <c r="E23" s="66" t="s">
        <v>1074</v>
      </c>
      <c r="F23" s="66" t="s">
        <v>1207</v>
      </c>
      <c r="G23" s="66" t="s">
        <v>1098</v>
      </c>
      <c r="H23" s="66">
        <v>2019</v>
      </c>
      <c r="I23" s="67">
        <v>62.5</v>
      </c>
      <c r="J23" s="68">
        <v>62.5</v>
      </c>
      <c r="K23" s="66">
        <v>152</v>
      </c>
      <c r="L23" s="69" t="s">
        <v>1171</v>
      </c>
    </row>
    <row r="24" spans="1:12" ht="45">
      <c r="A24" s="23">
        <v>11001</v>
      </c>
      <c r="B24" s="66" t="s">
        <v>161</v>
      </c>
      <c r="C24" s="66" t="s">
        <v>161</v>
      </c>
      <c r="D24" s="66" t="s">
        <v>1077</v>
      </c>
      <c r="E24" s="66" t="s">
        <v>1074</v>
      </c>
      <c r="F24" s="66" t="s">
        <v>1207</v>
      </c>
      <c r="G24" s="66" t="s">
        <v>1098</v>
      </c>
      <c r="H24" s="66">
        <v>2020</v>
      </c>
      <c r="I24" s="67">
        <v>42.11</v>
      </c>
      <c r="J24" s="68">
        <v>42.11</v>
      </c>
      <c r="K24" s="66">
        <v>152</v>
      </c>
      <c r="L24" s="69" t="s">
        <v>1171</v>
      </c>
    </row>
    <row r="25" spans="1:12" ht="45">
      <c r="A25" s="23">
        <v>11001</v>
      </c>
      <c r="B25" s="66" t="s">
        <v>161</v>
      </c>
      <c r="C25" s="66" t="s">
        <v>161</v>
      </c>
      <c r="D25" s="66" t="s">
        <v>1077</v>
      </c>
      <c r="E25" s="66" t="s">
        <v>1074</v>
      </c>
      <c r="F25" s="66" t="s">
        <v>1207</v>
      </c>
      <c r="G25" s="66" t="s">
        <v>1098</v>
      </c>
      <c r="H25" s="66">
        <v>2021</v>
      </c>
      <c r="I25" s="67">
        <v>66.67</v>
      </c>
      <c r="J25" s="68">
        <v>66.67</v>
      </c>
      <c r="K25" s="66">
        <v>152</v>
      </c>
      <c r="L25" s="69" t="s">
        <v>1171</v>
      </c>
    </row>
    <row r="26" spans="1:12" ht="45">
      <c r="A26" s="23">
        <v>11001</v>
      </c>
      <c r="B26" s="66" t="s">
        <v>161</v>
      </c>
      <c r="C26" s="66" t="s">
        <v>161</v>
      </c>
      <c r="D26" s="66" t="s">
        <v>1076</v>
      </c>
      <c r="E26" s="66" t="s">
        <v>1074</v>
      </c>
      <c r="F26" s="66" t="s">
        <v>1207</v>
      </c>
      <c r="G26" s="66" t="s">
        <v>1279</v>
      </c>
      <c r="H26" s="66">
        <v>2018</v>
      </c>
      <c r="I26" s="67">
        <v>92.11</v>
      </c>
      <c r="J26" s="68">
        <v>92.11</v>
      </c>
      <c r="K26" s="66">
        <v>151</v>
      </c>
      <c r="L26" s="69" t="s">
        <v>1171</v>
      </c>
    </row>
    <row r="27" spans="1:12" ht="45">
      <c r="A27" s="23">
        <v>11001</v>
      </c>
      <c r="B27" s="66" t="s">
        <v>161</v>
      </c>
      <c r="C27" s="66" t="s">
        <v>161</v>
      </c>
      <c r="D27" s="66" t="s">
        <v>1076</v>
      </c>
      <c r="E27" s="66" t="s">
        <v>1074</v>
      </c>
      <c r="F27" s="66" t="s">
        <v>1207</v>
      </c>
      <c r="G27" s="66" t="s">
        <v>1279</v>
      </c>
      <c r="H27" s="66">
        <v>2019</v>
      </c>
      <c r="I27" s="67">
        <v>43.24</v>
      </c>
      <c r="J27" s="68">
        <v>43.24</v>
      </c>
      <c r="K27" s="66">
        <v>151</v>
      </c>
      <c r="L27" s="69" t="s">
        <v>1171</v>
      </c>
    </row>
    <row r="28" spans="1:12" ht="45">
      <c r="A28" s="23">
        <v>11001</v>
      </c>
      <c r="B28" s="66" t="s">
        <v>161</v>
      </c>
      <c r="C28" s="66" t="s">
        <v>161</v>
      </c>
      <c r="D28" s="66" t="s">
        <v>1076</v>
      </c>
      <c r="E28" s="66" t="s">
        <v>1074</v>
      </c>
      <c r="F28" s="66" t="s">
        <v>1207</v>
      </c>
      <c r="G28" s="66" t="s">
        <v>1279</v>
      </c>
      <c r="H28" s="66">
        <v>2020</v>
      </c>
      <c r="I28" s="67">
        <v>71.430000000000007</v>
      </c>
      <c r="J28" s="68">
        <v>71.430000000000007</v>
      </c>
      <c r="K28" s="66">
        <v>151</v>
      </c>
      <c r="L28" s="69" t="s">
        <v>1171</v>
      </c>
    </row>
    <row r="29" spans="1:12" ht="45">
      <c r="A29" s="23">
        <v>11001</v>
      </c>
      <c r="B29" s="66" t="s">
        <v>161</v>
      </c>
      <c r="C29" s="66" t="s">
        <v>161</v>
      </c>
      <c r="D29" s="66" t="s">
        <v>1076</v>
      </c>
      <c r="E29" s="66" t="s">
        <v>1074</v>
      </c>
      <c r="F29" s="66" t="s">
        <v>1207</v>
      </c>
      <c r="G29" s="66" t="s">
        <v>1279</v>
      </c>
      <c r="H29" s="66">
        <v>2021</v>
      </c>
      <c r="I29" s="67">
        <v>77.78</v>
      </c>
      <c r="J29" s="68">
        <v>77.78</v>
      </c>
      <c r="K29" s="66">
        <v>151</v>
      </c>
      <c r="L29" s="69" t="s">
        <v>1171</v>
      </c>
    </row>
    <row r="30" spans="1:12" ht="60">
      <c r="A30" s="23">
        <v>1</v>
      </c>
      <c r="B30" s="66" t="s">
        <v>1072</v>
      </c>
      <c r="C30" s="66" t="s">
        <v>1072</v>
      </c>
      <c r="D30" s="66" t="s">
        <v>1272</v>
      </c>
      <c r="E30" s="66" t="s">
        <v>1074</v>
      </c>
      <c r="F30" s="66" t="s">
        <v>1207</v>
      </c>
      <c r="G30" s="66" t="s">
        <v>1097</v>
      </c>
      <c r="H30" s="66">
        <v>2018</v>
      </c>
      <c r="I30" s="67" t="s">
        <v>1100</v>
      </c>
      <c r="J30" s="68" t="s">
        <v>1100</v>
      </c>
      <c r="K30" s="66">
        <v>150</v>
      </c>
      <c r="L30" s="69" t="s">
        <v>1171</v>
      </c>
    </row>
    <row r="31" spans="1:12" ht="60">
      <c r="A31" s="23">
        <v>1</v>
      </c>
      <c r="B31" s="66" t="s">
        <v>1072</v>
      </c>
      <c r="C31" s="66" t="s">
        <v>1072</v>
      </c>
      <c r="D31" s="66" t="s">
        <v>1272</v>
      </c>
      <c r="E31" s="66" t="s">
        <v>1074</v>
      </c>
      <c r="F31" s="66" t="s">
        <v>1207</v>
      </c>
      <c r="G31" s="66" t="s">
        <v>1097</v>
      </c>
      <c r="H31" s="66">
        <v>2019</v>
      </c>
      <c r="I31" s="67" t="s">
        <v>1101</v>
      </c>
      <c r="J31" s="68" t="s">
        <v>1101</v>
      </c>
      <c r="K31" s="66">
        <v>150</v>
      </c>
      <c r="L31" s="69" t="s">
        <v>1171</v>
      </c>
    </row>
    <row r="32" spans="1:12" ht="60">
      <c r="A32" s="23">
        <v>1</v>
      </c>
      <c r="B32" s="66" t="s">
        <v>1072</v>
      </c>
      <c r="C32" s="66" t="s">
        <v>1072</v>
      </c>
      <c r="D32" s="66" t="s">
        <v>1272</v>
      </c>
      <c r="E32" s="66" t="s">
        <v>1074</v>
      </c>
      <c r="F32" s="66" t="s">
        <v>1207</v>
      </c>
      <c r="G32" s="66" t="s">
        <v>1097</v>
      </c>
      <c r="H32" s="66">
        <v>2020</v>
      </c>
      <c r="I32" s="67" t="s">
        <v>1102</v>
      </c>
      <c r="J32" s="68" t="s">
        <v>1102</v>
      </c>
      <c r="K32" s="66">
        <v>150</v>
      </c>
      <c r="L32" s="69" t="s">
        <v>1171</v>
      </c>
    </row>
    <row r="33" spans="1:12" ht="60">
      <c r="A33" s="23">
        <v>1</v>
      </c>
      <c r="B33" s="66" t="s">
        <v>1072</v>
      </c>
      <c r="C33" s="66" t="s">
        <v>1072</v>
      </c>
      <c r="D33" s="66" t="s">
        <v>1272</v>
      </c>
      <c r="E33" s="66" t="s">
        <v>1074</v>
      </c>
      <c r="F33" s="66" t="s">
        <v>1207</v>
      </c>
      <c r="G33" s="66" t="s">
        <v>1097</v>
      </c>
      <c r="H33" s="66">
        <v>2021</v>
      </c>
      <c r="I33" s="67" t="s">
        <v>1103</v>
      </c>
      <c r="J33" s="68" t="s">
        <v>1103</v>
      </c>
      <c r="K33" s="66">
        <v>150</v>
      </c>
      <c r="L33" s="69" t="s">
        <v>1171</v>
      </c>
    </row>
    <row r="34" spans="1:12" ht="45">
      <c r="A34" s="23">
        <v>1</v>
      </c>
      <c r="B34" s="66" t="s">
        <v>1072</v>
      </c>
      <c r="C34" s="66" t="s">
        <v>1072</v>
      </c>
      <c r="D34" s="66" t="s">
        <v>1077</v>
      </c>
      <c r="E34" s="66" t="s">
        <v>1074</v>
      </c>
      <c r="F34" s="66" t="s">
        <v>1207</v>
      </c>
      <c r="G34" s="66" t="s">
        <v>1098</v>
      </c>
      <c r="H34" s="66">
        <v>2018</v>
      </c>
      <c r="I34" s="67" t="s">
        <v>1108</v>
      </c>
      <c r="J34" s="68" t="s">
        <v>1108</v>
      </c>
      <c r="K34" s="66">
        <v>152</v>
      </c>
      <c r="L34" s="69" t="s">
        <v>1171</v>
      </c>
    </row>
    <row r="35" spans="1:12" ht="45">
      <c r="A35" s="23">
        <v>1</v>
      </c>
      <c r="B35" s="66" t="s">
        <v>1072</v>
      </c>
      <c r="C35" s="66" t="s">
        <v>1072</v>
      </c>
      <c r="D35" s="66" t="s">
        <v>1077</v>
      </c>
      <c r="E35" s="66" t="s">
        <v>1074</v>
      </c>
      <c r="F35" s="66" t="s">
        <v>1207</v>
      </c>
      <c r="G35" s="66" t="s">
        <v>1098</v>
      </c>
      <c r="H35" s="66">
        <v>2019</v>
      </c>
      <c r="I35" s="67" t="s">
        <v>1109</v>
      </c>
      <c r="J35" s="68" t="s">
        <v>1109</v>
      </c>
      <c r="K35" s="66">
        <v>152</v>
      </c>
      <c r="L35" s="69" t="s">
        <v>1171</v>
      </c>
    </row>
    <row r="36" spans="1:12" ht="45">
      <c r="A36" s="23">
        <v>1</v>
      </c>
      <c r="B36" s="66" t="s">
        <v>1072</v>
      </c>
      <c r="C36" s="66" t="s">
        <v>1072</v>
      </c>
      <c r="D36" s="66" t="s">
        <v>1077</v>
      </c>
      <c r="E36" s="66" t="s">
        <v>1074</v>
      </c>
      <c r="F36" s="66" t="s">
        <v>1207</v>
      </c>
      <c r="G36" s="66" t="s">
        <v>1098</v>
      </c>
      <c r="H36" s="66">
        <v>2020</v>
      </c>
      <c r="I36" s="67" t="s">
        <v>1110</v>
      </c>
      <c r="J36" s="68" t="s">
        <v>1110</v>
      </c>
      <c r="K36" s="66">
        <v>152</v>
      </c>
      <c r="L36" s="69" t="s">
        <v>1171</v>
      </c>
    </row>
    <row r="37" spans="1:12" ht="45">
      <c r="A37" s="23">
        <v>1</v>
      </c>
      <c r="B37" s="66" t="s">
        <v>1072</v>
      </c>
      <c r="C37" s="66" t="s">
        <v>1072</v>
      </c>
      <c r="D37" s="66" t="s">
        <v>1077</v>
      </c>
      <c r="E37" s="66" t="s">
        <v>1074</v>
      </c>
      <c r="F37" s="66" t="s">
        <v>1207</v>
      </c>
      <c r="G37" s="66" t="s">
        <v>1098</v>
      </c>
      <c r="H37" s="66">
        <v>2021</v>
      </c>
      <c r="I37" s="67" t="s">
        <v>1111</v>
      </c>
      <c r="J37" s="68" t="s">
        <v>1111</v>
      </c>
      <c r="K37" s="66">
        <v>152</v>
      </c>
      <c r="L37" s="69" t="s">
        <v>1171</v>
      </c>
    </row>
    <row r="38" spans="1:12" ht="45">
      <c r="A38" s="23">
        <v>1</v>
      </c>
      <c r="B38" s="66" t="s">
        <v>1072</v>
      </c>
      <c r="C38" s="66" t="s">
        <v>1072</v>
      </c>
      <c r="D38" s="66" t="s">
        <v>1076</v>
      </c>
      <c r="E38" s="66" t="s">
        <v>1074</v>
      </c>
      <c r="F38" s="66" t="s">
        <v>1207</v>
      </c>
      <c r="G38" s="66" t="s">
        <v>1279</v>
      </c>
      <c r="H38" s="66">
        <v>2018</v>
      </c>
      <c r="I38" s="67" t="s">
        <v>1116</v>
      </c>
      <c r="J38" s="68" t="s">
        <v>1116</v>
      </c>
      <c r="K38" s="66">
        <v>151</v>
      </c>
      <c r="L38" s="69" t="s">
        <v>1171</v>
      </c>
    </row>
    <row r="39" spans="1:12" ht="45">
      <c r="A39" s="23">
        <v>1</v>
      </c>
      <c r="B39" s="66" t="s">
        <v>1072</v>
      </c>
      <c r="C39" s="66" t="s">
        <v>1072</v>
      </c>
      <c r="D39" s="66" t="s">
        <v>1076</v>
      </c>
      <c r="E39" s="66" t="s">
        <v>1074</v>
      </c>
      <c r="F39" s="66" t="s">
        <v>1207</v>
      </c>
      <c r="G39" s="66" t="s">
        <v>1279</v>
      </c>
      <c r="H39" s="66">
        <v>2019</v>
      </c>
      <c r="I39" s="67" t="s">
        <v>1117</v>
      </c>
      <c r="J39" s="68" t="s">
        <v>1117</v>
      </c>
      <c r="K39" s="66">
        <v>151</v>
      </c>
      <c r="L39" s="69" t="s">
        <v>1171</v>
      </c>
    </row>
    <row r="40" spans="1:12" ht="45">
      <c r="A40" s="23">
        <v>1</v>
      </c>
      <c r="B40" s="66" t="s">
        <v>1072</v>
      </c>
      <c r="C40" s="66" t="s">
        <v>1072</v>
      </c>
      <c r="D40" s="66" t="s">
        <v>1076</v>
      </c>
      <c r="E40" s="66" t="s">
        <v>1074</v>
      </c>
      <c r="F40" s="66" t="s">
        <v>1207</v>
      </c>
      <c r="G40" s="66" t="s">
        <v>1279</v>
      </c>
      <c r="H40" s="66">
        <v>2020</v>
      </c>
      <c r="I40" s="67" t="s">
        <v>1118</v>
      </c>
      <c r="J40" s="68" t="s">
        <v>1118</v>
      </c>
      <c r="K40" s="66">
        <v>151</v>
      </c>
      <c r="L40" s="69" t="s">
        <v>1171</v>
      </c>
    </row>
    <row r="41" spans="1:12" ht="45">
      <c r="A41" s="23">
        <v>1</v>
      </c>
      <c r="B41" s="66" t="s">
        <v>1072</v>
      </c>
      <c r="C41" s="66" t="s">
        <v>1072</v>
      </c>
      <c r="D41" s="66" t="s">
        <v>1076</v>
      </c>
      <c r="E41" s="66" t="s">
        <v>1074</v>
      </c>
      <c r="F41" s="66" t="s">
        <v>1207</v>
      </c>
      <c r="G41" s="66" t="s">
        <v>1279</v>
      </c>
      <c r="H41" s="66">
        <v>2021</v>
      </c>
      <c r="I41" s="67">
        <v>82.58</v>
      </c>
      <c r="J41" s="68">
        <v>82.58</v>
      </c>
      <c r="K41" s="66">
        <v>151</v>
      </c>
      <c r="L41" s="69" t="s">
        <v>1171</v>
      </c>
    </row>
    <row r="42" spans="1:12" ht="60">
      <c r="A42" s="23">
        <v>11</v>
      </c>
      <c r="B42" s="66" t="s">
        <v>161</v>
      </c>
      <c r="C42" s="66" t="s">
        <v>1075</v>
      </c>
      <c r="D42" s="66" t="s">
        <v>1272</v>
      </c>
      <c r="E42" s="66" t="s">
        <v>1074</v>
      </c>
      <c r="F42" s="66" t="s">
        <v>1207</v>
      </c>
      <c r="G42" s="66" t="s">
        <v>1097</v>
      </c>
      <c r="H42" s="66">
        <v>2018</v>
      </c>
      <c r="I42" s="67" t="s">
        <v>1104</v>
      </c>
      <c r="J42" s="68" t="s">
        <v>1104</v>
      </c>
      <c r="K42" s="66">
        <v>150</v>
      </c>
      <c r="L42" s="69" t="s">
        <v>1171</v>
      </c>
    </row>
    <row r="43" spans="1:12" ht="60">
      <c r="A43" s="23">
        <v>11</v>
      </c>
      <c r="B43" s="66" t="s">
        <v>161</v>
      </c>
      <c r="C43" s="66" t="s">
        <v>1075</v>
      </c>
      <c r="D43" s="66" t="s">
        <v>1272</v>
      </c>
      <c r="E43" s="66" t="s">
        <v>1074</v>
      </c>
      <c r="F43" s="66" t="s">
        <v>1207</v>
      </c>
      <c r="G43" s="66" t="s">
        <v>1097</v>
      </c>
      <c r="H43" s="66">
        <v>2019</v>
      </c>
      <c r="I43" s="67" t="s">
        <v>1105</v>
      </c>
      <c r="J43" s="68" t="s">
        <v>1105</v>
      </c>
      <c r="K43" s="66">
        <v>150</v>
      </c>
      <c r="L43" s="69" t="s">
        <v>1171</v>
      </c>
    </row>
    <row r="44" spans="1:12" ht="60">
      <c r="A44" s="23">
        <v>11</v>
      </c>
      <c r="B44" s="66" t="s">
        <v>161</v>
      </c>
      <c r="C44" s="66" t="s">
        <v>1075</v>
      </c>
      <c r="D44" s="66" t="s">
        <v>1272</v>
      </c>
      <c r="E44" s="66" t="s">
        <v>1074</v>
      </c>
      <c r="F44" s="66" t="s">
        <v>1207</v>
      </c>
      <c r="G44" s="66" t="s">
        <v>1097</v>
      </c>
      <c r="H44" s="66">
        <v>2020</v>
      </c>
      <c r="I44" s="67" t="s">
        <v>1106</v>
      </c>
      <c r="J44" s="68" t="s">
        <v>1106</v>
      </c>
      <c r="K44" s="66">
        <v>150</v>
      </c>
      <c r="L44" s="69" t="s">
        <v>1171</v>
      </c>
    </row>
    <row r="45" spans="1:12" ht="60">
      <c r="A45" s="23">
        <v>11</v>
      </c>
      <c r="B45" s="66" t="s">
        <v>161</v>
      </c>
      <c r="C45" s="66" t="s">
        <v>1075</v>
      </c>
      <c r="D45" s="66" t="s">
        <v>1272</v>
      </c>
      <c r="E45" s="66" t="s">
        <v>1074</v>
      </c>
      <c r="F45" s="66" t="s">
        <v>1207</v>
      </c>
      <c r="G45" s="66" t="s">
        <v>1097</v>
      </c>
      <c r="H45" s="66">
        <v>2021</v>
      </c>
      <c r="I45" s="67" t="s">
        <v>1107</v>
      </c>
      <c r="J45" s="68" t="s">
        <v>1107</v>
      </c>
      <c r="K45" s="66">
        <v>150</v>
      </c>
      <c r="L45" s="69" t="s">
        <v>1171</v>
      </c>
    </row>
    <row r="46" spans="1:12" ht="45">
      <c r="A46" s="23">
        <v>11</v>
      </c>
      <c r="B46" s="66" t="s">
        <v>161</v>
      </c>
      <c r="C46" s="66" t="s">
        <v>1075</v>
      </c>
      <c r="D46" s="66" t="s">
        <v>1077</v>
      </c>
      <c r="E46" s="66" t="s">
        <v>1074</v>
      </c>
      <c r="F46" s="66" t="s">
        <v>1207</v>
      </c>
      <c r="G46" s="66" t="s">
        <v>1098</v>
      </c>
      <c r="H46" s="66">
        <v>2018</v>
      </c>
      <c r="I46" s="67" t="s">
        <v>1112</v>
      </c>
      <c r="J46" s="68" t="s">
        <v>1112</v>
      </c>
      <c r="K46" s="66">
        <v>152</v>
      </c>
      <c r="L46" s="69" t="s">
        <v>1171</v>
      </c>
    </row>
    <row r="47" spans="1:12" ht="45">
      <c r="A47" s="23">
        <v>11</v>
      </c>
      <c r="B47" s="66" t="s">
        <v>161</v>
      </c>
      <c r="C47" s="66" t="s">
        <v>1075</v>
      </c>
      <c r="D47" s="66" t="s">
        <v>1077</v>
      </c>
      <c r="E47" s="66" t="s">
        <v>1074</v>
      </c>
      <c r="F47" s="66" t="s">
        <v>1207</v>
      </c>
      <c r="G47" s="66" t="s">
        <v>1098</v>
      </c>
      <c r="H47" s="66">
        <v>2019</v>
      </c>
      <c r="I47" s="67" t="s">
        <v>1113</v>
      </c>
      <c r="J47" s="68" t="s">
        <v>1113</v>
      </c>
      <c r="K47" s="66">
        <v>152</v>
      </c>
      <c r="L47" s="69" t="s">
        <v>1171</v>
      </c>
    </row>
    <row r="48" spans="1:12" ht="45">
      <c r="A48" s="23">
        <v>11</v>
      </c>
      <c r="B48" s="66" t="s">
        <v>161</v>
      </c>
      <c r="C48" s="66" t="s">
        <v>1075</v>
      </c>
      <c r="D48" s="66" t="s">
        <v>1077</v>
      </c>
      <c r="E48" s="66" t="s">
        <v>1074</v>
      </c>
      <c r="F48" s="66" t="s">
        <v>1207</v>
      </c>
      <c r="G48" s="66" t="s">
        <v>1098</v>
      </c>
      <c r="H48" s="66">
        <v>2020</v>
      </c>
      <c r="I48" s="67" t="s">
        <v>1114</v>
      </c>
      <c r="J48" s="68" t="s">
        <v>1114</v>
      </c>
      <c r="K48" s="66">
        <v>152</v>
      </c>
      <c r="L48" s="69" t="s">
        <v>1171</v>
      </c>
    </row>
    <row r="49" spans="1:12" ht="45">
      <c r="A49" s="23">
        <v>11</v>
      </c>
      <c r="B49" s="66" t="s">
        <v>161</v>
      </c>
      <c r="C49" s="66" t="s">
        <v>1075</v>
      </c>
      <c r="D49" s="66" t="s">
        <v>1077</v>
      </c>
      <c r="E49" s="66" t="s">
        <v>1074</v>
      </c>
      <c r="F49" s="66" t="s">
        <v>1207</v>
      </c>
      <c r="G49" s="66" t="s">
        <v>1098</v>
      </c>
      <c r="H49" s="66">
        <v>2021</v>
      </c>
      <c r="I49" s="67" t="s">
        <v>1115</v>
      </c>
      <c r="J49" s="68" t="s">
        <v>1115</v>
      </c>
      <c r="K49" s="66">
        <v>152</v>
      </c>
      <c r="L49" s="69" t="s">
        <v>1171</v>
      </c>
    </row>
    <row r="50" spans="1:12" ht="45">
      <c r="A50" s="23">
        <v>11</v>
      </c>
      <c r="B50" s="66" t="s">
        <v>161</v>
      </c>
      <c r="C50" s="66" t="s">
        <v>1075</v>
      </c>
      <c r="D50" s="66" t="s">
        <v>1076</v>
      </c>
      <c r="E50" s="66" t="s">
        <v>1074</v>
      </c>
      <c r="F50" s="66" t="s">
        <v>1207</v>
      </c>
      <c r="G50" s="66" t="s">
        <v>1279</v>
      </c>
      <c r="H50" s="66">
        <v>2018</v>
      </c>
      <c r="I50" s="67" t="s">
        <v>1119</v>
      </c>
      <c r="J50" s="68" t="s">
        <v>1119</v>
      </c>
      <c r="K50" s="66">
        <v>151</v>
      </c>
      <c r="L50" s="69" t="s">
        <v>1171</v>
      </c>
    </row>
    <row r="51" spans="1:12" ht="45">
      <c r="A51" s="23">
        <v>11</v>
      </c>
      <c r="B51" s="66" t="s">
        <v>161</v>
      </c>
      <c r="C51" s="66" t="s">
        <v>1075</v>
      </c>
      <c r="D51" s="66" t="s">
        <v>1076</v>
      </c>
      <c r="E51" s="66" t="s">
        <v>1074</v>
      </c>
      <c r="F51" s="66" t="s">
        <v>1207</v>
      </c>
      <c r="G51" s="66" t="s">
        <v>1279</v>
      </c>
      <c r="H51" s="66">
        <v>2019</v>
      </c>
      <c r="I51" s="67" t="s">
        <v>1120</v>
      </c>
      <c r="J51" s="68" t="s">
        <v>1120</v>
      </c>
      <c r="K51" s="66">
        <v>151</v>
      </c>
      <c r="L51" s="69" t="s">
        <v>1171</v>
      </c>
    </row>
    <row r="52" spans="1:12" ht="45">
      <c r="A52" s="23">
        <v>11</v>
      </c>
      <c r="B52" s="66" t="s">
        <v>161</v>
      </c>
      <c r="C52" s="66" t="s">
        <v>1075</v>
      </c>
      <c r="D52" s="66" t="s">
        <v>1076</v>
      </c>
      <c r="E52" s="66" t="s">
        <v>1074</v>
      </c>
      <c r="F52" s="66" t="s">
        <v>1207</v>
      </c>
      <c r="G52" s="66" t="s">
        <v>1279</v>
      </c>
      <c r="H52" s="66">
        <v>2020</v>
      </c>
      <c r="I52" s="67" t="s">
        <v>1121</v>
      </c>
      <c r="J52" s="68" t="s">
        <v>1121</v>
      </c>
      <c r="K52" s="66">
        <v>151</v>
      </c>
      <c r="L52" s="69" t="s">
        <v>1171</v>
      </c>
    </row>
    <row r="53" spans="1:12" ht="45">
      <c r="A53" s="23">
        <v>11</v>
      </c>
      <c r="B53" s="66" t="s">
        <v>161</v>
      </c>
      <c r="C53" s="66" t="s">
        <v>1075</v>
      </c>
      <c r="D53" s="66" t="s">
        <v>1076</v>
      </c>
      <c r="E53" s="66" t="s">
        <v>1074</v>
      </c>
      <c r="F53" s="66" t="s">
        <v>1207</v>
      </c>
      <c r="G53" s="66" t="s">
        <v>1279</v>
      </c>
      <c r="H53" s="66">
        <v>2021</v>
      </c>
      <c r="I53" s="67" t="s">
        <v>1122</v>
      </c>
      <c r="J53" s="68" t="s">
        <v>1122</v>
      </c>
      <c r="K53" s="66">
        <v>151</v>
      </c>
      <c r="L53" s="69" t="s">
        <v>1171</v>
      </c>
    </row>
    <row r="54" spans="1:12" ht="30">
      <c r="A54" s="23">
        <v>11001</v>
      </c>
      <c r="B54" s="66" t="s">
        <v>161</v>
      </c>
      <c r="C54" s="66" t="s">
        <v>161</v>
      </c>
      <c r="D54" s="66" t="s">
        <v>1155</v>
      </c>
      <c r="E54" s="66" t="s">
        <v>1125</v>
      </c>
      <c r="F54" s="66" t="s">
        <v>1211</v>
      </c>
      <c r="G54" s="66" t="s">
        <v>1097</v>
      </c>
      <c r="H54" s="66">
        <v>2018</v>
      </c>
      <c r="I54" s="67">
        <v>271.75105637078923</v>
      </c>
      <c r="J54" s="68">
        <v>271.75105637078923</v>
      </c>
      <c r="K54" s="66">
        <v>170</v>
      </c>
      <c r="L54" s="69" t="s">
        <v>1210</v>
      </c>
    </row>
    <row r="55" spans="1:12" ht="30">
      <c r="A55" s="23">
        <v>11001</v>
      </c>
      <c r="B55" s="66" t="s">
        <v>161</v>
      </c>
      <c r="C55" s="66" t="s">
        <v>161</v>
      </c>
      <c r="D55" s="66" t="s">
        <v>1155</v>
      </c>
      <c r="E55" s="66" t="s">
        <v>1125</v>
      </c>
      <c r="F55" s="66" t="s">
        <v>1211</v>
      </c>
      <c r="G55" s="66" t="s">
        <v>1097</v>
      </c>
      <c r="H55" s="66">
        <v>2019</v>
      </c>
      <c r="I55" s="67">
        <v>273.29115728756375</v>
      </c>
      <c r="J55" s="68">
        <v>273.29115728756375</v>
      </c>
      <c r="K55" s="66">
        <v>170</v>
      </c>
      <c r="L55" s="69" t="s">
        <v>1210</v>
      </c>
    </row>
    <row r="56" spans="1:12" ht="30">
      <c r="A56" s="23">
        <v>11001</v>
      </c>
      <c r="B56" s="66" t="s">
        <v>161</v>
      </c>
      <c r="C56" s="66" t="s">
        <v>161</v>
      </c>
      <c r="D56" s="66" t="s">
        <v>1155</v>
      </c>
      <c r="E56" s="66" t="s">
        <v>1125</v>
      </c>
      <c r="F56" s="66" t="s">
        <v>1211</v>
      </c>
      <c r="G56" s="66" t="s">
        <v>1097</v>
      </c>
      <c r="H56" s="66">
        <v>2020</v>
      </c>
      <c r="I56" s="67">
        <v>107.54928212971289</v>
      </c>
      <c r="J56" s="68">
        <v>107.54928212971289</v>
      </c>
      <c r="K56" s="66">
        <v>170</v>
      </c>
      <c r="L56" s="69" t="s">
        <v>1210</v>
      </c>
    </row>
    <row r="57" spans="1:12" ht="30">
      <c r="A57" s="23">
        <v>11001</v>
      </c>
      <c r="B57" s="66" t="s">
        <v>161</v>
      </c>
      <c r="C57" s="66" t="s">
        <v>161</v>
      </c>
      <c r="D57" s="66" t="s">
        <v>1155</v>
      </c>
      <c r="E57" s="66" t="s">
        <v>1125</v>
      </c>
      <c r="F57" s="66" t="s">
        <v>1211</v>
      </c>
      <c r="G57" s="66" t="s">
        <v>1097</v>
      </c>
      <c r="H57" s="66">
        <v>2021</v>
      </c>
      <c r="I57" s="67">
        <v>132.7989553376145</v>
      </c>
      <c r="J57" s="68">
        <v>132.7989553376145</v>
      </c>
      <c r="K57" s="66">
        <v>170</v>
      </c>
      <c r="L57" s="69" t="s">
        <v>1210</v>
      </c>
    </row>
    <row r="58" spans="1:12" ht="30">
      <c r="A58" s="23">
        <v>11001</v>
      </c>
      <c r="B58" s="66" t="s">
        <v>161</v>
      </c>
      <c r="C58" s="66" t="s">
        <v>161</v>
      </c>
      <c r="D58" s="66" t="s">
        <v>1154</v>
      </c>
      <c r="E58" s="66" t="s">
        <v>1125</v>
      </c>
      <c r="F58" s="66" t="s">
        <v>1207</v>
      </c>
      <c r="G58" s="66" t="s">
        <v>1279</v>
      </c>
      <c r="H58" s="66">
        <v>2018</v>
      </c>
      <c r="I58" s="67">
        <v>468.54012576234214</v>
      </c>
      <c r="J58" s="68">
        <v>468.54012576234214</v>
      </c>
      <c r="K58" s="66">
        <v>171</v>
      </c>
      <c r="L58" s="69" t="s">
        <v>1210</v>
      </c>
    </row>
    <row r="59" spans="1:12" ht="30">
      <c r="A59" s="23">
        <v>11001</v>
      </c>
      <c r="B59" s="66" t="s">
        <v>161</v>
      </c>
      <c r="C59" s="66" t="s">
        <v>161</v>
      </c>
      <c r="D59" s="66" t="s">
        <v>1154</v>
      </c>
      <c r="E59" s="66" t="s">
        <v>1125</v>
      </c>
      <c r="F59" s="66" t="s">
        <v>1207</v>
      </c>
      <c r="G59" s="66" t="s">
        <v>1279</v>
      </c>
      <c r="H59" s="66">
        <v>2019</v>
      </c>
      <c r="I59" s="67">
        <v>483.39324327143026</v>
      </c>
      <c r="J59" s="68">
        <v>483.39324327143026</v>
      </c>
      <c r="K59" s="66">
        <v>171</v>
      </c>
      <c r="L59" s="69" t="s">
        <v>1210</v>
      </c>
    </row>
    <row r="60" spans="1:12" ht="30">
      <c r="A60" s="23">
        <v>11001</v>
      </c>
      <c r="B60" s="66" t="s">
        <v>161</v>
      </c>
      <c r="C60" s="66" t="s">
        <v>161</v>
      </c>
      <c r="D60" s="66" t="s">
        <v>1154</v>
      </c>
      <c r="E60" s="66" t="s">
        <v>1125</v>
      </c>
      <c r="F60" s="66" t="s">
        <v>1207</v>
      </c>
      <c r="G60" s="66" t="s">
        <v>1279</v>
      </c>
      <c r="H60" s="66">
        <v>2020</v>
      </c>
      <c r="I60" s="67">
        <v>137.7767188422612</v>
      </c>
      <c r="J60" s="68">
        <v>137.7767188422612</v>
      </c>
      <c r="K60" s="66">
        <v>171</v>
      </c>
      <c r="L60" s="69" t="s">
        <v>1210</v>
      </c>
    </row>
    <row r="61" spans="1:12" ht="30">
      <c r="A61" s="23">
        <v>11001</v>
      </c>
      <c r="B61" s="66" t="s">
        <v>161</v>
      </c>
      <c r="C61" s="66" t="s">
        <v>161</v>
      </c>
      <c r="D61" s="66" t="s">
        <v>1154</v>
      </c>
      <c r="E61" s="66" t="s">
        <v>1125</v>
      </c>
      <c r="F61" s="66" t="s">
        <v>1207</v>
      </c>
      <c r="G61" s="66" t="s">
        <v>1279</v>
      </c>
      <c r="H61" s="66">
        <v>2021</v>
      </c>
      <c r="I61" s="67">
        <v>255.6904072906319</v>
      </c>
      <c r="J61" s="68">
        <v>255.6904072906319</v>
      </c>
      <c r="K61" s="66">
        <v>171</v>
      </c>
      <c r="L61" s="69" t="s">
        <v>1210</v>
      </c>
    </row>
    <row r="62" spans="1:12" ht="30">
      <c r="A62" s="23">
        <v>11001</v>
      </c>
      <c r="B62" s="66" t="s">
        <v>161</v>
      </c>
      <c r="C62" s="66" t="s">
        <v>161</v>
      </c>
      <c r="D62" s="66" t="s">
        <v>1153</v>
      </c>
      <c r="E62" s="66" t="s">
        <v>1125</v>
      </c>
      <c r="F62" s="66" t="s">
        <v>1207</v>
      </c>
      <c r="G62" s="66" t="s">
        <v>1098</v>
      </c>
      <c r="H62" s="66">
        <v>2018</v>
      </c>
      <c r="I62" s="67">
        <v>1024.4175138444484</v>
      </c>
      <c r="J62" s="68">
        <v>1024.4175138444484</v>
      </c>
      <c r="K62" s="66">
        <v>172</v>
      </c>
      <c r="L62" s="69" t="s">
        <v>1210</v>
      </c>
    </row>
    <row r="63" spans="1:12" ht="30">
      <c r="A63" s="23">
        <v>11001</v>
      </c>
      <c r="B63" s="66" t="s">
        <v>161</v>
      </c>
      <c r="C63" s="66" t="s">
        <v>161</v>
      </c>
      <c r="D63" s="66" t="s">
        <v>1153</v>
      </c>
      <c r="E63" s="66" t="s">
        <v>1125</v>
      </c>
      <c r="F63" s="66" t="s">
        <v>1207</v>
      </c>
      <c r="G63" s="66" t="s">
        <v>1098</v>
      </c>
      <c r="H63" s="66">
        <v>2019</v>
      </c>
      <c r="I63" s="67">
        <v>928.34161941534444</v>
      </c>
      <c r="J63" s="68">
        <v>928.34161941534444</v>
      </c>
      <c r="K63" s="66">
        <v>172</v>
      </c>
      <c r="L63" s="69" t="s">
        <v>1210</v>
      </c>
    </row>
    <row r="64" spans="1:12" ht="30">
      <c r="A64" s="23">
        <v>11001</v>
      </c>
      <c r="B64" s="66" t="s">
        <v>161</v>
      </c>
      <c r="C64" s="66" t="s">
        <v>161</v>
      </c>
      <c r="D64" s="66" t="s">
        <v>1153</v>
      </c>
      <c r="E64" s="66" t="s">
        <v>1125</v>
      </c>
      <c r="F64" s="66" t="s">
        <v>1207</v>
      </c>
      <c r="G64" s="66" t="s">
        <v>1098</v>
      </c>
      <c r="H64" s="66">
        <v>2020</v>
      </c>
      <c r="I64" s="67">
        <v>454.40563515068465</v>
      </c>
      <c r="J64" s="68">
        <v>454.40563515068465</v>
      </c>
      <c r="K64" s="66">
        <v>172</v>
      </c>
      <c r="L64" s="69" t="s">
        <v>1210</v>
      </c>
    </row>
    <row r="65" spans="1:12" ht="30">
      <c r="A65" s="23">
        <v>11001</v>
      </c>
      <c r="B65" s="66" t="s">
        <v>161</v>
      </c>
      <c r="C65" s="66" t="s">
        <v>161</v>
      </c>
      <c r="D65" s="66" t="s">
        <v>1153</v>
      </c>
      <c r="E65" s="66" t="s">
        <v>1125</v>
      </c>
      <c r="F65" s="66" t="s">
        <v>1207</v>
      </c>
      <c r="G65" s="66" t="s">
        <v>1098</v>
      </c>
      <c r="H65" s="66">
        <v>2021</v>
      </c>
      <c r="I65" s="67">
        <v>657.49546483573363</v>
      </c>
      <c r="J65" s="68">
        <v>657.49546483573363</v>
      </c>
      <c r="K65" s="66">
        <v>172</v>
      </c>
      <c r="L65" s="69" t="s">
        <v>1210</v>
      </c>
    </row>
    <row r="66" spans="1:12" ht="45">
      <c r="A66" s="23">
        <v>11</v>
      </c>
      <c r="B66" s="66" t="s">
        <v>161</v>
      </c>
      <c r="C66" s="66" t="s">
        <v>1075</v>
      </c>
      <c r="D66" s="66" t="s">
        <v>1155</v>
      </c>
      <c r="E66" s="66" t="s">
        <v>1125</v>
      </c>
      <c r="F66" s="66" t="s">
        <v>1211</v>
      </c>
      <c r="G66" s="66" t="s">
        <v>1097</v>
      </c>
      <c r="H66" s="66">
        <v>2018</v>
      </c>
      <c r="I66" s="67">
        <v>271.75105637078923</v>
      </c>
      <c r="J66" s="68">
        <v>271.75105637078923</v>
      </c>
      <c r="K66" s="66">
        <v>170</v>
      </c>
      <c r="L66" s="69" t="s">
        <v>1210</v>
      </c>
    </row>
    <row r="67" spans="1:12" ht="45">
      <c r="A67" s="23">
        <v>11</v>
      </c>
      <c r="B67" s="66" t="s">
        <v>161</v>
      </c>
      <c r="C67" s="66" t="s">
        <v>1075</v>
      </c>
      <c r="D67" s="66" t="s">
        <v>1155</v>
      </c>
      <c r="E67" s="66" t="s">
        <v>1125</v>
      </c>
      <c r="F67" s="66" t="s">
        <v>1211</v>
      </c>
      <c r="G67" s="66" t="s">
        <v>1097</v>
      </c>
      <c r="H67" s="66">
        <v>2019</v>
      </c>
      <c r="I67" s="67">
        <v>273.29115728756375</v>
      </c>
      <c r="J67" s="68">
        <v>273.29115728756375</v>
      </c>
      <c r="K67" s="66">
        <v>170</v>
      </c>
      <c r="L67" s="69" t="s">
        <v>1210</v>
      </c>
    </row>
    <row r="68" spans="1:12" ht="45">
      <c r="A68" s="23">
        <v>11</v>
      </c>
      <c r="B68" s="66" t="s">
        <v>161</v>
      </c>
      <c r="C68" s="66" t="s">
        <v>1075</v>
      </c>
      <c r="D68" s="66" t="s">
        <v>1155</v>
      </c>
      <c r="E68" s="66" t="s">
        <v>1125</v>
      </c>
      <c r="F68" s="66" t="s">
        <v>1211</v>
      </c>
      <c r="G68" s="66" t="s">
        <v>1097</v>
      </c>
      <c r="H68" s="66">
        <v>2020</v>
      </c>
      <c r="I68" s="67">
        <v>107.54928212971289</v>
      </c>
      <c r="J68" s="68">
        <v>107.54928212971289</v>
      </c>
      <c r="K68" s="66">
        <v>170</v>
      </c>
      <c r="L68" s="69" t="s">
        <v>1210</v>
      </c>
    </row>
    <row r="69" spans="1:12" ht="45">
      <c r="A69" s="23">
        <v>11</v>
      </c>
      <c r="B69" s="66" t="s">
        <v>161</v>
      </c>
      <c r="C69" s="66" t="s">
        <v>1075</v>
      </c>
      <c r="D69" s="66" t="s">
        <v>1155</v>
      </c>
      <c r="E69" s="66" t="s">
        <v>1125</v>
      </c>
      <c r="F69" s="66" t="s">
        <v>1211</v>
      </c>
      <c r="G69" s="66" t="s">
        <v>1097</v>
      </c>
      <c r="H69" s="66">
        <v>2021</v>
      </c>
      <c r="I69" s="67">
        <v>132.7989553376145</v>
      </c>
      <c r="J69" s="68">
        <v>132.7989553376145</v>
      </c>
      <c r="K69" s="66">
        <v>170</v>
      </c>
      <c r="L69" s="69" t="s">
        <v>1210</v>
      </c>
    </row>
    <row r="70" spans="1:12" ht="45">
      <c r="A70" s="23">
        <v>11</v>
      </c>
      <c r="B70" s="66" t="s">
        <v>161</v>
      </c>
      <c r="C70" s="66" t="s">
        <v>1075</v>
      </c>
      <c r="D70" s="66" t="s">
        <v>1154</v>
      </c>
      <c r="E70" s="66" t="s">
        <v>1125</v>
      </c>
      <c r="F70" s="66" t="s">
        <v>1207</v>
      </c>
      <c r="G70" s="66" t="s">
        <v>1279</v>
      </c>
      <c r="H70" s="66">
        <v>2018</v>
      </c>
      <c r="I70" s="67">
        <v>468.54012576234214</v>
      </c>
      <c r="J70" s="68">
        <v>468.54012576234214</v>
      </c>
      <c r="K70" s="66">
        <v>171</v>
      </c>
      <c r="L70" s="69" t="s">
        <v>1210</v>
      </c>
    </row>
    <row r="71" spans="1:12" ht="45">
      <c r="A71" s="23">
        <v>11</v>
      </c>
      <c r="B71" s="66" t="s">
        <v>161</v>
      </c>
      <c r="C71" s="66" t="s">
        <v>1075</v>
      </c>
      <c r="D71" s="66" t="s">
        <v>1154</v>
      </c>
      <c r="E71" s="66" t="s">
        <v>1125</v>
      </c>
      <c r="F71" s="66" t="s">
        <v>1207</v>
      </c>
      <c r="G71" s="66" t="s">
        <v>1279</v>
      </c>
      <c r="H71" s="66">
        <v>2019</v>
      </c>
      <c r="I71" s="67">
        <v>483.39324327143026</v>
      </c>
      <c r="J71" s="68">
        <v>483.39324327143026</v>
      </c>
      <c r="K71" s="66">
        <v>171</v>
      </c>
      <c r="L71" s="69" t="s">
        <v>1210</v>
      </c>
    </row>
    <row r="72" spans="1:12" ht="45">
      <c r="A72" s="23">
        <v>11</v>
      </c>
      <c r="B72" s="66" t="s">
        <v>161</v>
      </c>
      <c r="C72" s="66" t="s">
        <v>1075</v>
      </c>
      <c r="D72" s="66" t="s">
        <v>1154</v>
      </c>
      <c r="E72" s="66" t="s">
        <v>1125</v>
      </c>
      <c r="F72" s="66" t="s">
        <v>1207</v>
      </c>
      <c r="G72" s="66" t="s">
        <v>1279</v>
      </c>
      <c r="H72" s="66">
        <v>2020</v>
      </c>
      <c r="I72" s="67">
        <v>137.7767188422612</v>
      </c>
      <c r="J72" s="68">
        <v>137.7767188422612</v>
      </c>
      <c r="K72" s="66">
        <v>171</v>
      </c>
      <c r="L72" s="69" t="s">
        <v>1210</v>
      </c>
    </row>
    <row r="73" spans="1:12" ht="45">
      <c r="A73" s="23">
        <v>11</v>
      </c>
      <c r="B73" s="66" t="s">
        <v>161</v>
      </c>
      <c r="C73" s="66" t="s">
        <v>1075</v>
      </c>
      <c r="D73" s="66" t="s">
        <v>1154</v>
      </c>
      <c r="E73" s="66" t="s">
        <v>1125</v>
      </c>
      <c r="F73" s="66" t="s">
        <v>1207</v>
      </c>
      <c r="G73" s="66" t="s">
        <v>1279</v>
      </c>
      <c r="H73" s="66">
        <v>2021</v>
      </c>
      <c r="I73" s="67">
        <v>255.6904072906319</v>
      </c>
      <c r="J73" s="68">
        <v>255.6904072906319</v>
      </c>
      <c r="K73" s="66">
        <v>171</v>
      </c>
      <c r="L73" s="69" t="s">
        <v>1210</v>
      </c>
    </row>
    <row r="74" spans="1:12" ht="45">
      <c r="A74" s="23">
        <v>11</v>
      </c>
      <c r="B74" s="66" t="s">
        <v>161</v>
      </c>
      <c r="C74" s="66" t="s">
        <v>1075</v>
      </c>
      <c r="D74" s="66" t="s">
        <v>1153</v>
      </c>
      <c r="E74" s="66" t="s">
        <v>1125</v>
      </c>
      <c r="F74" s="66" t="s">
        <v>1207</v>
      </c>
      <c r="G74" s="66" t="s">
        <v>1098</v>
      </c>
      <c r="H74" s="66">
        <v>2018</v>
      </c>
      <c r="I74" s="67">
        <v>1024.4175138444484</v>
      </c>
      <c r="J74" s="68">
        <v>1024.4175138444484</v>
      </c>
      <c r="K74" s="66">
        <v>172</v>
      </c>
      <c r="L74" s="69" t="s">
        <v>1210</v>
      </c>
    </row>
    <row r="75" spans="1:12" ht="45">
      <c r="A75" s="23">
        <v>11</v>
      </c>
      <c r="B75" s="66" t="s">
        <v>161</v>
      </c>
      <c r="C75" s="66" t="s">
        <v>1075</v>
      </c>
      <c r="D75" s="66" t="s">
        <v>1153</v>
      </c>
      <c r="E75" s="66" t="s">
        <v>1125</v>
      </c>
      <c r="F75" s="66" t="s">
        <v>1207</v>
      </c>
      <c r="G75" s="66" t="s">
        <v>1098</v>
      </c>
      <c r="H75" s="66">
        <v>2019</v>
      </c>
      <c r="I75" s="67">
        <v>928.34161941534444</v>
      </c>
      <c r="J75" s="68">
        <v>928.34161941534444</v>
      </c>
      <c r="K75" s="66">
        <v>172</v>
      </c>
      <c r="L75" s="69" t="s">
        <v>1210</v>
      </c>
    </row>
    <row r="76" spans="1:12" ht="45">
      <c r="A76" s="23">
        <v>11</v>
      </c>
      <c r="B76" s="66" t="s">
        <v>161</v>
      </c>
      <c r="C76" s="66" t="s">
        <v>1075</v>
      </c>
      <c r="D76" s="66" t="s">
        <v>1153</v>
      </c>
      <c r="E76" s="66" t="s">
        <v>1125</v>
      </c>
      <c r="F76" s="66" t="s">
        <v>1207</v>
      </c>
      <c r="G76" s="66" t="s">
        <v>1098</v>
      </c>
      <c r="H76" s="66">
        <v>2020</v>
      </c>
      <c r="I76" s="67">
        <v>454.40563515068465</v>
      </c>
      <c r="J76" s="68">
        <v>454.40563515068465</v>
      </c>
      <c r="K76" s="66">
        <v>172</v>
      </c>
      <c r="L76" s="69" t="s">
        <v>1210</v>
      </c>
    </row>
    <row r="77" spans="1:12" ht="45">
      <c r="A77" s="23">
        <v>11</v>
      </c>
      <c r="B77" s="66" t="s">
        <v>161</v>
      </c>
      <c r="C77" s="66" t="s">
        <v>1075</v>
      </c>
      <c r="D77" s="66" t="s">
        <v>1153</v>
      </c>
      <c r="E77" s="66" t="s">
        <v>1125</v>
      </c>
      <c r="F77" s="66" t="s">
        <v>1207</v>
      </c>
      <c r="G77" s="66" t="s">
        <v>1098</v>
      </c>
      <c r="H77" s="66">
        <v>2021</v>
      </c>
      <c r="I77" s="67">
        <v>657.49546483573363</v>
      </c>
      <c r="J77" s="68">
        <v>657.49546483573363</v>
      </c>
      <c r="K77" s="66">
        <v>172</v>
      </c>
      <c r="L77" s="69" t="s">
        <v>1210</v>
      </c>
    </row>
    <row r="78" spans="1:12" ht="30">
      <c r="A78" s="23">
        <v>1</v>
      </c>
      <c r="B78" s="66" t="s">
        <v>1072</v>
      </c>
      <c r="C78" s="66" t="s">
        <v>1072</v>
      </c>
      <c r="D78" s="66" t="s">
        <v>1155</v>
      </c>
      <c r="E78" s="66" t="s">
        <v>1125</v>
      </c>
      <c r="F78" s="66" t="s">
        <v>1211</v>
      </c>
      <c r="G78" s="66" t="s">
        <v>1097</v>
      </c>
      <c r="H78" s="66">
        <v>2018</v>
      </c>
      <c r="I78" s="67">
        <v>145.09906318708835</v>
      </c>
      <c r="J78" s="68">
        <v>145.09906318708835</v>
      </c>
      <c r="K78" s="66">
        <v>170</v>
      </c>
      <c r="L78" s="69" t="s">
        <v>1210</v>
      </c>
    </row>
    <row r="79" spans="1:12" ht="30">
      <c r="A79" s="23">
        <v>1</v>
      </c>
      <c r="B79" s="66" t="s">
        <v>1072</v>
      </c>
      <c r="C79" s="66" t="s">
        <v>1072</v>
      </c>
      <c r="D79" s="66" t="s">
        <v>1155</v>
      </c>
      <c r="E79" s="66" t="s">
        <v>1125</v>
      </c>
      <c r="F79" s="66" t="s">
        <v>1211</v>
      </c>
      <c r="G79" s="66" t="s">
        <v>1097</v>
      </c>
      <c r="H79" s="66">
        <v>2019</v>
      </c>
      <c r="I79" s="67">
        <v>140.06032145829306</v>
      </c>
      <c r="J79" s="68">
        <v>140.06032145829306</v>
      </c>
      <c r="K79" s="66">
        <v>170</v>
      </c>
      <c r="L79" s="69" t="s">
        <v>1210</v>
      </c>
    </row>
    <row r="80" spans="1:12" ht="30">
      <c r="A80" s="23">
        <v>1</v>
      </c>
      <c r="B80" s="66" t="s">
        <v>1072</v>
      </c>
      <c r="C80" s="66" t="s">
        <v>1072</v>
      </c>
      <c r="D80" s="66" t="s">
        <v>1155</v>
      </c>
      <c r="E80" s="66" t="s">
        <v>1125</v>
      </c>
      <c r="F80" s="66" t="s">
        <v>1211</v>
      </c>
      <c r="G80" s="66" t="s">
        <v>1097</v>
      </c>
      <c r="H80" s="66">
        <v>2020</v>
      </c>
      <c r="I80" s="67">
        <v>77.453140531851972</v>
      </c>
      <c r="J80" s="68">
        <v>77.453140531851972</v>
      </c>
      <c r="K80" s="66">
        <v>170</v>
      </c>
      <c r="L80" s="69" t="s">
        <v>1210</v>
      </c>
    </row>
    <row r="81" spans="1:12" ht="30">
      <c r="A81" s="23">
        <v>1</v>
      </c>
      <c r="B81" s="66" t="s">
        <v>1072</v>
      </c>
      <c r="C81" s="66" t="s">
        <v>1072</v>
      </c>
      <c r="D81" s="66" t="s">
        <v>1155</v>
      </c>
      <c r="E81" s="66" t="s">
        <v>1125</v>
      </c>
      <c r="F81" s="66" t="s">
        <v>1211</v>
      </c>
      <c r="G81" s="66" t="s">
        <v>1097</v>
      </c>
      <c r="H81" s="66">
        <v>2021</v>
      </c>
      <c r="I81" s="67">
        <v>79.928236361939824</v>
      </c>
      <c r="J81" s="68">
        <v>79.928236361939824</v>
      </c>
      <c r="K81" s="66">
        <v>170</v>
      </c>
      <c r="L81" s="69" t="s">
        <v>1210</v>
      </c>
    </row>
    <row r="82" spans="1:12" ht="30">
      <c r="A82" s="23">
        <v>1</v>
      </c>
      <c r="B82" s="66" t="s">
        <v>1072</v>
      </c>
      <c r="C82" s="66" t="s">
        <v>1072</v>
      </c>
      <c r="D82" s="66" t="s">
        <v>1154</v>
      </c>
      <c r="E82" s="66" t="s">
        <v>1125</v>
      </c>
      <c r="F82" s="66" t="s">
        <v>1207</v>
      </c>
      <c r="G82" s="66" t="s">
        <v>1279</v>
      </c>
      <c r="H82" s="66">
        <v>2018</v>
      </c>
      <c r="I82" s="67">
        <v>278.4165677920397</v>
      </c>
      <c r="J82" s="68">
        <v>278.4165677920397</v>
      </c>
      <c r="K82" s="66">
        <v>171</v>
      </c>
      <c r="L82" s="69" t="s">
        <v>1210</v>
      </c>
    </row>
    <row r="83" spans="1:12" ht="30">
      <c r="A83" s="23">
        <v>1</v>
      </c>
      <c r="B83" s="66" t="s">
        <v>1072</v>
      </c>
      <c r="C83" s="66" t="s">
        <v>1072</v>
      </c>
      <c r="D83" s="66" t="s">
        <v>1154</v>
      </c>
      <c r="E83" s="66" t="s">
        <v>1125</v>
      </c>
      <c r="F83" s="66" t="s">
        <v>1207</v>
      </c>
      <c r="G83" s="66" t="s">
        <v>1279</v>
      </c>
      <c r="H83" s="66">
        <v>2019</v>
      </c>
      <c r="I83" s="67">
        <v>270.998777731497</v>
      </c>
      <c r="J83" s="68">
        <v>270.998777731497</v>
      </c>
      <c r="K83" s="66">
        <v>171</v>
      </c>
      <c r="L83" s="69" t="s">
        <v>1210</v>
      </c>
    </row>
    <row r="84" spans="1:12" ht="30">
      <c r="A84" s="23">
        <v>1</v>
      </c>
      <c r="B84" s="66" t="s">
        <v>1072</v>
      </c>
      <c r="C84" s="66" t="s">
        <v>1072</v>
      </c>
      <c r="D84" s="66" t="s">
        <v>1154</v>
      </c>
      <c r="E84" s="66" t="s">
        <v>1125</v>
      </c>
      <c r="F84" s="66" t="s">
        <v>1207</v>
      </c>
      <c r="G84" s="66" t="s">
        <v>1279</v>
      </c>
      <c r="H84" s="66">
        <v>2020</v>
      </c>
      <c r="I84" s="67">
        <v>151.53575330000001</v>
      </c>
      <c r="J84" s="68">
        <v>151.53575330000001</v>
      </c>
      <c r="K84" s="66">
        <v>171</v>
      </c>
      <c r="L84" s="69" t="s">
        <v>1210</v>
      </c>
    </row>
    <row r="85" spans="1:12" ht="30">
      <c r="A85" s="23">
        <v>1</v>
      </c>
      <c r="B85" s="66" t="s">
        <v>1072</v>
      </c>
      <c r="C85" s="66" t="s">
        <v>1072</v>
      </c>
      <c r="D85" s="66" t="s">
        <v>1154</v>
      </c>
      <c r="E85" s="66" t="s">
        <v>1125</v>
      </c>
      <c r="F85" s="66" t="s">
        <v>1207</v>
      </c>
      <c r="G85" s="66" t="s">
        <v>1279</v>
      </c>
      <c r="H85" s="66">
        <v>2021</v>
      </c>
      <c r="I85" s="67">
        <v>163.2883131950733</v>
      </c>
      <c r="J85" s="68">
        <v>163.2883131950733</v>
      </c>
      <c r="K85" s="66">
        <v>171</v>
      </c>
      <c r="L85" s="69" t="s">
        <v>1210</v>
      </c>
    </row>
    <row r="86" spans="1:12" ht="30">
      <c r="A86" s="23">
        <v>1</v>
      </c>
      <c r="B86" s="66" t="s">
        <v>1072</v>
      </c>
      <c r="C86" s="66" t="s">
        <v>1072</v>
      </c>
      <c r="D86" s="66" t="s">
        <v>1153</v>
      </c>
      <c r="E86" s="66" t="s">
        <v>1125</v>
      </c>
      <c r="F86" s="66" t="s">
        <v>1207</v>
      </c>
      <c r="G86" s="66" t="s">
        <v>1098</v>
      </c>
      <c r="H86" s="66">
        <v>2018</v>
      </c>
      <c r="I86" s="67">
        <v>661.65691912302248</v>
      </c>
      <c r="J86" s="68">
        <v>661.65691912302248</v>
      </c>
      <c r="K86" s="66">
        <v>172</v>
      </c>
      <c r="L86" s="69" t="s">
        <v>1210</v>
      </c>
    </row>
    <row r="87" spans="1:12" ht="30">
      <c r="A87" s="23">
        <v>1</v>
      </c>
      <c r="B87" s="66" t="s">
        <v>1072</v>
      </c>
      <c r="C87" s="66" t="s">
        <v>1072</v>
      </c>
      <c r="D87" s="66" t="s">
        <v>1153</v>
      </c>
      <c r="E87" s="66" t="s">
        <v>1125</v>
      </c>
      <c r="F87" s="66" t="s">
        <v>1207</v>
      </c>
      <c r="G87" s="66" t="s">
        <v>1098</v>
      </c>
      <c r="H87" s="66">
        <v>2019</v>
      </c>
      <c r="I87" s="67">
        <v>537.05756963015028</v>
      </c>
      <c r="J87" s="68">
        <v>537.05756963015028</v>
      </c>
      <c r="K87" s="66">
        <v>172</v>
      </c>
      <c r="L87" s="69" t="s">
        <v>1210</v>
      </c>
    </row>
    <row r="88" spans="1:12" ht="30">
      <c r="A88" s="23">
        <v>1</v>
      </c>
      <c r="B88" s="66" t="s">
        <v>1072</v>
      </c>
      <c r="C88" s="66" t="s">
        <v>1072</v>
      </c>
      <c r="D88" s="66" t="s">
        <v>1153</v>
      </c>
      <c r="E88" s="66" t="s">
        <v>1125</v>
      </c>
      <c r="F88" s="66" t="s">
        <v>1207</v>
      </c>
      <c r="G88" s="66" t="s">
        <v>1098</v>
      </c>
      <c r="H88" s="66">
        <v>2020</v>
      </c>
      <c r="I88" s="67">
        <v>312.79444965619621</v>
      </c>
      <c r="J88" s="68">
        <v>312.79444965619621</v>
      </c>
      <c r="K88" s="66">
        <v>172</v>
      </c>
      <c r="L88" s="69" t="s">
        <v>1210</v>
      </c>
    </row>
    <row r="89" spans="1:12" ht="30">
      <c r="A89" s="23">
        <v>1</v>
      </c>
      <c r="B89" s="66" t="s">
        <v>1072</v>
      </c>
      <c r="C89" s="66" t="s">
        <v>1072</v>
      </c>
      <c r="D89" s="66" t="s">
        <v>1153</v>
      </c>
      <c r="E89" s="66" t="s">
        <v>1125</v>
      </c>
      <c r="F89" s="66" t="s">
        <v>1207</v>
      </c>
      <c r="G89" s="66" t="s">
        <v>1098</v>
      </c>
      <c r="H89" s="66">
        <v>2021</v>
      </c>
      <c r="I89" s="67">
        <v>368.67978619224181</v>
      </c>
      <c r="J89" s="68">
        <v>368.67978619224181</v>
      </c>
      <c r="K89" s="66">
        <v>172</v>
      </c>
      <c r="L89" s="69" t="s">
        <v>1210</v>
      </c>
    </row>
    <row r="90" spans="1:12" ht="60">
      <c r="A90" s="23">
        <v>11001</v>
      </c>
      <c r="B90" s="66" t="s">
        <v>161</v>
      </c>
      <c r="C90" s="66" t="s">
        <v>161</v>
      </c>
      <c r="D90" s="66" t="s">
        <v>1261</v>
      </c>
      <c r="E90" s="66" t="s">
        <v>1264</v>
      </c>
      <c r="F90" s="66" t="s">
        <v>1096</v>
      </c>
      <c r="G90" s="66" t="s">
        <v>1277</v>
      </c>
      <c r="H90" s="66">
        <v>2021</v>
      </c>
      <c r="I90" s="67">
        <v>4.0999999999999996</v>
      </c>
      <c r="J90" s="68">
        <v>4.0999999999999996</v>
      </c>
      <c r="K90" s="66">
        <v>1</v>
      </c>
      <c r="L90" s="69" t="s">
        <v>1171</v>
      </c>
    </row>
    <row r="91" spans="1:12" ht="60">
      <c r="A91" s="23">
        <v>11001</v>
      </c>
      <c r="B91" s="66" t="s">
        <v>161</v>
      </c>
      <c r="C91" s="66" t="s">
        <v>161</v>
      </c>
      <c r="D91" s="66" t="s">
        <v>1261</v>
      </c>
      <c r="E91" s="66" t="s">
        <v>1264</v>
      </c>
      <c r="F91" s="66" t="s">
        <v>1096</v>
      </c>
      <c r="G91" s="66" t="s">
        <v>1277</v>
      </c>
      <c r="H91" s="66">
        <v>2020</v>
      </c>
      <c r="I91" s="67">
        <v>3.7</v>
      </c>
      <c r="J91" s="68">
        <v>3.7</v>
      </c>
      <c r="K91" s="66">
        <v>1</v>
      </c>
      <c r="L91" s="69" t="s">
        <v>1171</v>
      </c>
    </row>
    <row r="92" spans="1:12" ht="60">
      <c r="A92" s="23">
        <v>11001</v>
      </c>
      <c r="B92" s="66" t="s">
        <v>161</v>
      </c>
      <c r="C92" s="66" t="s">
        <v>161</v>
      </c>
      <c r="D92" s="66" t="s">
        <v>1282</v>
      </c>
      <c r="E92" s="66" t="s">
        <v>1264</v>
      </c>
      <c r="F92" s="66" t="s">
        <v>1096</v>
      </c>
      <c r="G92" s="66" t="s">
        <v>1277</v>
      </c>
      <c r="H92" s="66">
        <v>2020</v>
      </c>
      <c r="I92" s="67" t="s">
        <v>1283</v>
      </c>
      <c r="J92" s="68" t="s">
        <v>1283</v>
      </c>
      <c r="K92" s="66">
        <v>173</v>
      </c>
      <c r="L92" s="69" t="s">
        <v>1168</v>
      </c>
    </row>
    <row r="93" spans="1:12" ht="60">
      <c r="A93" s="23">
        <v>11001</v>
      </c>
      <c r="B93" s="66" t="s">
        <v>161</v>
      </c>
      <c r="C93" s="66" t="s">
        <v>161</v>
      </c>
      <c r="D93" s="66" t="s">
        <v>1282</v>
      </c>
      <c r="E93" s="66" t="s">
        <v>1264</v>
      </c>
      <c r="F93" s="66" t="s">
        <v>1096</v>
      </c>
      <c r="G93" s="66" t="s">
        <v>1277</v>
      </c>
      <c r="H93" s="66">
        <v>2021</v>
      </c>
      <c r="I93" s="67" t="s">
        <v>1284</v>
      </c>
      <c r="J93" s="68" t="s">
        <v>1284</v>
      </c>
      <c r="K93" s="66">
        <v>173</v>
      </c>
      <c r="L93" s="69" t="s">
        <v>1168</v>
      </c>
    </row>
    <row r="94" spans="1:12" ht="60">
      <c r="A94" s="23">
        <v>11001</v>
      </c>
      <c r="B94" s="66" t="s">
        <v>161</v>
      </c>
      <c r="C94" s="66" t="s">
        <v>161</v>
      </c>
      <c r="D94" s="66" t="s">
        <v>1261</v>
      </c>
      <c r="E94" s="66" t="s">
        <v>1264</v>
      </c>
      <c r="F94" s="66" t="s">
        <v>1096</v>
      </c>
      <c r="G94" s="66" t="s">
        <v>1277</v>
      </c>
      <c r="H94" s="66">
        <v>2019</v>
      </c>
      <c r="I94" s="67" t="s">
        <v>1278</v>
      </c>
      <c r="J94" s="68" t="s">
        <v>1278</v>
      </c>
      <c r="K94" s="66">
        <v>1</v>
      </c>
      <c r="L94" s="69" t="s">
        <v>1171</v>
      </c>
    </row>
    <row r="95" spans="1:12" ht="60">
      <c r="A95" s="23">
        <v>1</v>
      </c>
      <c r="B95" s="66" t="s">
        <v>1072</v>
      </c>
      <c r="C95" s="66" t="s">
        <v>1072</v>
      </c>
      <c r="D95" s="66" t="s">
        <v>1261</v>
      </c>
      <c r="E95" s="66" t="s">
        <v>1264</v>
      </c>
      <c r="F95" s="66" t="s">
        <v>1096</v>
      </c>
      <c r="G95" s="66" t="s">
        <v>1277</v>
      </c>
      <c r="H95" s="66">
        <v>2021</v>
      </c>
      <c r="I95" s="67">
        <v>8.8000000000000007</v>
      </c>
      <c r="J95" s="68">
        <v>8.8000000000000007</v>
      </c>
      <c r="K95" s="66">
        <v>1</v>
      </c>
      <c r="L95" s="69" t="s">
        <v>1171</v>
      </c>
    </row>
    <row r="96" spans="1:12" ht="60">
      <c r="A96" s="23">
        <v>11</v>
      </c>
      <c r="B96" s="66" t="s">
        <v>161</v>
      </c>
      <c r="C96" s="66" t="s">
        <v>1075</v>
      </c>
      <c r="D96" s="66" t="s">
        <v>1261</v>
      </c>
      <c r="E96" s="66" t="s">
        <v>1264</v>
      </c>
      <c r="F96" s="66" t="s">
        <v>1096</v>
      </c>
      <c r="G96" s="66" t="s">
        <v>1277</v>
      </c>
      <c r="H96" s="66">
        <v>2021</v>
      </c>
      <c r="I96" s="67">
        <v>4.0999999999999996</v>
      </c>
      <c r="J96" s="68">
        <v>4.0999999999999996</v>
      </c>
      <c r="K96" s="66">
        <v>1</v>
      </c>
      <c r="L96" s="69" t="s">
        <v>1171</v>
      </c>
    </row>
    <row r="97" spans="1:12" ht="60">
      <c r="A97" s="23">
        <v>1</v>
      </c>
      <c r="B97" s="66" t="s">
        <v>1072</v>
      </c>
      <c r="C97" s="66" t="s">
        <v>1072</v>
      </c>
      <c r="D97" s="66" t="s">
        <v>1261</v>
      </c>
      <c r="E97" s="66" t="s">
        <v>1264</v>
      </c>
      <c r="F97" s="66" t="s">
        <v>1096</v>
      </c>
      <c r="G97" s="66" t="s">
        <v>1277</v>
      </c>
      <c r="H97" s="66">
        <v>2020</v>
      </c>
      <c r="I97" s="67">
        <v>8.6</v>
      </c>
      <c r="J97" s="68">
        <v>8.6</v>
      </c>
      <c r="K97" s="66">
        <v>1</v>
      </c>
      <c r="L97" s="69" t="s">
        <v>1171</v>
      </c>
    </row>
    <row r="98" spans="1:12" ht="60">
      <c r="A98" s="23">
        <v>11</v>
      </c>
      <c r="B98" s="66" t="s">
        <v>161</v>
      </c>
      <c r="C98" s="66" t="s">
        <v>1075</v>
      </c>
      <c r="D98" s="66" t="s">
        <v>1261</v>
      </c>
      <c r="E98" s="66" t="s">
        <v>1264</v>
      </c>
      <c r="F98" s="66" t="s">
        <v>1096</v>
      </c>
      <c r="G98" s="66" t="s">
        <v>1277</v>
      </c>
      <c r="H98" s="66">
        <v>2020</v>
      </c>
      <c r="I98" s="67">
        <v>3.7</v>
      </c>
      <c r="J98" s="68">
        <v>3.7</v>
      </c>
      <c r="K98" s="66">
        <v>1</v>
      </c>
      <c r="L98" s="69" t="s">
        <v>1171</v>
      </c>
    </row>
    <row r="99" spans="1:12" ht="60">
      <c r="A99" s="23">
        <v>1</v>
      </c>
      <c r="B99" s="66" t="s">
        <v>1072</v>
      </c>
      <c r="C99" s="66" t="s">
        <v>1072</v>
      </c>
      <c r="D99" s="66" t="s">
        <v>1261</v>
      </c>
      <c r="E99" s="66" t="s">
        <v>1264</v>
      </c>
      <c r="F99" s="66" t="s">
        <v>1096</v>
      </c>
      <c r="G99" s="66" t="s">
        <v>1277</v>
      </c>
      <c r="H99" s="66">
        <v>2019</v>
      </c>
      <c r="I99" s="67">
        <v>8.4</v>
      </c>
      <c r="J99" s="68">
        <v>8.4</v>
      </c>
      <c r="K99" s="66">
        <v>1</v>
      </c>
      <c r="L99" s="69" t="s">
        <v>1171</v>
      </c>
    </row>
    <row r="100" spans="1:12" ht="60">
      <c r="A100" s="23">
        <v>11</v>
      </c>
      <c r="B100" s="66" t="s">
        <v>161</v>
      </c>
      <c r="C100" s="66" t="s">
        <v>1075</v>
      </c>
      <c r="D100" s="66" t="s">
        <v>1261</v>
      </c>
      <c r="E100" s="66" t="s">
        <v>1264</v>
      </c>
      <c r="F100" s="66" t="s">
        <v>1096</v>
      </c>
      <c r="G100" s="66" t="s">
        <v>1277</v>
      </c>
      <c r="H100" s="66">
        <v>2019</v>
      </c>
      <c r="I100" s="67">
        <v>4.8</v>
      </c>
      <c r="J100" s="68">
        <v>4.8</v>
      </c>
      <c r="K100" s="66">
        <v>1</v>
      </c>
      <c r="L100" s="69" t="s">
        <v>1171</v>
      </c>
    </row>
    <row r="101" spans="1:12" ht="30">
      <c r="A101" s="23">
        <v>11001</v>
      </c>
      <c r="B101" s="66" t="s">
        <v>161</v>
      </c>
      <c r="C101" s="66" t="s">
        <v>161</v>
      </c>
      <c r="D101" s="66" t="s">
        <v>1081</v>
      </c>
      <c r="E101" s="66" t="s">
        <v>1080</v>
      </c>
      <c r="F101" s="66" t="s">
        <v>1207</v>
      </c>
      <c r="G101" s="66" t="s">
        <v>1098</v>
      </c>
      <c r="H101" s="66">
        <v>2018</v>
      </c>
      <c r="I101" s="67">
        <v>25.73</v>
      </c>
      <c r="J101" s="68">
        <v>25.73</v>
      </c>
      <c r="K101" s="66">
        <v>143</v>
      </c>
      <c r="L101" s="69" t="s">
        <v>1210</v>
      </c>
    </row>
    <row r="102" spans="1:12" ht="45">
      <c r="A102" s="23">
        <v>11001</v>
      </c>
      <c r="B102" s="66" t="s">
        <v>161</v>
      </c>
      <c r="C102" s="66" t="s">
        <v>161</v>
      </c>
      <c r="D102" s="66" t="s">
        <v>1138</v>
      </c>
      <c r="E102" s="66" t="s">
        <v>1080</v>
      </c>
      <c r="F102" s="66" t="s">
        <v>1207</v>
      </c>
      <c r="G102" s="66" t="s">
        <v>1097</v>
      </c>
      <c r="H102" s="66">
        <v>2018</v>
      </c>
      <c r="I102" s="67">
        <v>99</v>
      </c>
      <c r="J102" s="68">
        <v>99</v>
      </c>
      <c r="K102" s="66">
        <v>155</v>
      </c>
      <c r="L102" s="69" t="s">
        <v>1210</v>
      </c>
    </row>
    <row r="103" spans="1:12" ht="45">
      <c r="A103" s="23">
        <v>11001</v>
      </c>
      <c r="B103" s="66" t="s">
        <v>161</v>
      </c>
      <c r="C103" s="66" t="s">
        <v>161</v>
      </c>
      <c r="D103" s="66" t="s">
        <v>1139</v>
      </c>
      <c r="E103" s="66" t="s">
        <v>1080</v>
      </c>
      <c r="F103" s="66" t="s">
        <v>1207</v>
      </c>
      <c r="G103" s="66" t="s">
        <v>1279</v>
      </c>
      <c r="H103" s="66">
        <v>2018</v>
      </c>
      <c r="I103" s="67">
        <v>181.78</v>
      </c>
      <c r="J103" s="68">
        <v>181.78</v>
      </c>
      <c r="K103" s="66">
        <v>156</v>
      </c>
      <c r="L103" s="69" t="s">
        <v>1210</v>
      </c>
    </row>
    <row r="104" spans="1:12" ht="45">
      <c r="A104" s="23">
        <v>11001</v>
      </c>
      <c r="B104" s="66" t="s">
        <v>161</v>
      </c>
      <c r="C104" s="66" t="s">
        <v>161</v>
      </c>
      <c r="D104" s="66" t="s">
        <v>1140</v>
      </c>
      <c r="E104" s="66" t="s">
        <v>1080</v>
      </c>
      <c r="F104" s="66" t="s">
        <v>1207</v>
      </c>
      <c r="G104" s="66" t="s">
        <v>1098</v>
      </c>
      <c r="H104" s="66">
        <v>2018</v>
      </c>
      <c r="I104" s="67">
        <v>215.8</v>
      </c>
      <c r="J104" s="68">
        <v>215.8</v>
      </c>
      <c r="K104" s="66">
        <v>157</v>
      </c>
      <c r="L104" s="69" t="s">
        <v>1210</v>
      </c>
    </row>
    <row r="105" spans="1:12" ht="30">
      <c r="A105" s="23">
        <v>11001</v>
      </c>
      <c r="B105" s="66" t="s">
        <v>161</v>
      </c>
      <c r="C105" s="66" t="s">
        <v>161</v>
      </c>
      <c r="D105" s="66" t="s">
        <v>1141</v>
      </c>
      <c r="E105" s="66" t="s">
        <v>1080</v>
      </c>
      <c r="F105" s="66" t="s">
        <v>1211</v>
      </c>
      <c r="G105" s="66" t="s">
        <v>1097</v>
      </c>
      <c r="H105" s="66">
        <v>2018</v>
      </c>
      <c r="I105" s="67">
        <v>0.82</v>
      </c>
      <c r="J105" s="68">
        <v>0.82</v>
      </c>
      <c r="K105" s="66">
        <v>158</v>
      </c>
      <c r="L105" s="69" t="s">
        <v>1210</v>
      </c>
    </row>
    <row r="106" spans="1:12" ht="30">
      <c r="A106" s="23">
        <v>11001</v>
      </c>
      <c r="B106" s="66" t="s">
        <v>161</v>
      </c>
      <c r="C106" s="66" t="s">
        <v>161</v>
      </c>
      <c r="D106" s="66" t="s">
        <v>1142</v>
      </c>
      <c r="E106" s="66" t="s">
        <v>1080</v>
      </c>
      <c r="F106" s="66" t="s">
        <v>1211</v>
      </c>
      <c r="G106" s="66" t="s">
        <v>1279</v>
      </c>
      <c r="H106" s="66">
        <v>2018</v>
      </c>
      <c r="I106" s="67">
        <v>0.42</v>
      </c>
      <c r="J106" s="68">
        <v>0.42</v>
      </c>
      <c r="K106" s="66">
        <v>159</v>
      </c>
      <c r="L106" s="69" t="s">
        <v>1210</v>
      </c>
    </row>
    <row r="107" spans="1:12" ht="30">
      <c r="A107" s="23">
        <v>11001</v>
      </c>
      <c r="B107" s="66" t="s">
        <v>161</v>
      </c>
      <c r="C107" s="66" t="s">
        <v>161</v>
      </c>
      <c r="D107" s="66" t="s">
        <v>1143</v>
      </c>
      <c r="E107" s="66" t="s">
        <v>1080</v>
      </c>
      <c r="F107" s="66" t="s">
        <v>1211</v>
      </c>
      <c r="G107" s="66" t="s">
        <v>1098</v>
      </c>
      <c r="H107" s="66">
        <v>2018</v>
      </c>
      <c r="I107" s="67">
        <v>7.76</v>
      </c>
      <c r="J107" s="68">
        <v>7.76</v>
      </c>
      <c r="K107" s="66">
        <v>160</v>
      </c>
      <c r="L107" s="69" t="s">
        <v>1210</v>
      </c>
    </row>
    <row r="108" spans="1:12" ht="30">
      <c r="A108" s="23">
        <v>11001</v>
      </c>
      <c r="B108" s="66" t="s">
        <v>161</v>
      </c>
      <c r="C108" s="66" t="s">
        <v>161</v>
      </c>
      <c r="D108" s="66" t="s">
        <v>1144</v>
      </c>
      <c r="E108" s="66" t="s">
        <v>1080</v>
      </c>
      <c r="F108" s="66" t="s">
        <v>1211</v>
      </c>
      <c r="G108" s="66" t="s">
        <v>1097</v>
      </c>
      <c r="H108" s="66">
        <v>2018</v>
      </c>
      <c r="I108" s="67">
        <v>0.49</v>
      </c>
      <c r="J108" s="68">
        <v>0.49</v>
      </c>
      <c r="K108" s="66">
        <v>162</v>
      </c>
      <c r="L108" s="69" t="s">
        <v>1210</v>
      </c>
    </row>
    <row r="109" spans="1:12" ht="30">
      <c r="A109" s="23">
        <v>11001</v>
      </c>
      <c r="B109" s="66" t="s">
        <v>161</v>
      </c>
      <c r="C109" s="66" t="s">
        <v>161</v>
      </c>
      <c r="D109" s="66" t="s">
        <v>1146</v>
      </c>
      <c r="E109" s="66" t="s">
        <v>1080</v>
      </c>
      <c r="F109" s="66" t="s">
        <v>1211</v>
      </c>
      <c r="G109" s="66" t="s">
        <v>1098</v>
      </c>
      <c r="H109" s="66">
        <v>2018</v>
      </c>
      <c r="I109" s="67">
        <v>1.36</v>
      </c>
      <c r="J109" s="68">
        <v>1.36</v>
      </c>
      <c r="K109" s="66">
        <v>164</v>
      </c>
      <c r="L109" s="69" t="s">
        <v>1210</v>
      </c>
    </row>
    <row r="110" spans="1:12" ht="30">
      <c r="A110" s="23">
        <v>11001</v>
      </c>
      <c r="B110" s="66" t="s">
        <v>161</v>
      </c>
      <c r="C110" s="66" t="s">
        <v>161</v>
      </c>
      <c r="D110" s="66" t="s">
        <v>1148</v>
      </c>
      <c r="E110" s="66" t="s">
        <v>1080</v>
      </c>
      <c r="F110" s="66" t="s">
        <v>1207</v>
      </c>
      <c r="G110" s="66" t="s">
        <v>1098</v>
      </c>
      <c r="H110" s="66">
        <v>2018</v>
      </c>
      <c r="I110" s="67">
        <v>4.49</v>
      </c>
      <c r="J110" s="68">
        <v>4.49</v>
      </c>
      <c r="K110" s="66">
        <v>165</v>
      </c>
      <c r="L110" s="69" t="s">
        <v>1210</v>
      </c>
    </row>
    <row r="111" spans="1:12" ht="30">
      <c r="A111" s="23">
        <v>11001</v>
      </c>
      <c r="B111" s="66" t="s">
        <v>161</v>
      </c>
      <c r="C111" s="66" t="s">
        <v>161</v>
      </c>
      <c r="D111" s="66" t="s">
        <v>1147</v>
      </c>
      <c r="E111" s="66" t="s">
        <v>1080</v>
      </c>
      <c r="F111" s="66" t="s">
        <v>1207</v>
      </c>
      <c r="G111" s="66" t="s">
        <v>1279</v>
      </c>
      <c r="H111" s="66">
        <v>2018</v>
      </c>
      <c r="I111" s="67">
        <v>0.42</v>
      </c>
      <c r="J111" s="68">
        <v>0.42</v>
      </c>
      <c r="K111" s="66">
        <v>166</v>
      </c>
      <c r="L111" s="69" t="s">
        <v>1210</v>
      </c>
    </row>
    <row r="112" spans="1:12" ht="30">
      <c r="A112" s="23">
        <v>11001</v>
      </c>
      <c r="B112" s="66" t="s">
        <v>161</v>
      </c>
      <c r="C112" s="66" t="s">
        <v>161</v>
      </c>
      <c r="D112" s="66" t="s">
        <v>1149</v>
      </c>
      <c r="E112" s="66" t="s">
        <v>1080</v>
      </c>
      <c r="F112" s="66" t="s">
        <v>1211</v>
      </c>
      <c r="G112" s="66" t="s">
        <v>1097</v>
      </c>
      <c r="H112" s="66">
        <v>2018</v>
      </c>
      <c r="I112" s="67">
        <v>103.38</v>
      </c>
      <c r="J112" s="68">
        <v>103.38</v>
      </c>
      <c r="K112" s="66">
        <v>167</v>
      </c>
      <c r="L112" s="69" t="s">
        <v>1210</v>
      </c>
    </row>
    <row r="113" spans="1:12" ht="30">
      <c r="A113" s="23">
        <v>11001</v>
      </c>
      <c r="B113" s="66" t="s">
        <v>161</v>
      </c>
      <c r="C113" s="66" t="s">
        <v>161</v>
      </c>
      <c r="D113" s="66" t="s">
        <v>1150</v>
      </c>
      <c r="E113" s="66" t="s">
        <v>1080</v>
      </c>
      <c r="F113" s="66" t="s">
        <v>1207</v>
      </c>
      <c r="G113" s="66" t="s">
        <v>1279</v>
      </c>
      <c r="H113" s="66">
        <v>2018</v>
      </c>
      <c r="I113" s="67">
        <v>173.48</v>
      </c>
      <c r="J113" s="68">
        <v>173.48</v>
      </c>
      <c r="K113" s="66">
        <v>168</v>
      </c>
      <c r="L113" s="69" t="s">
        <v>1210</v>
      </c>
    </row>
    <row r="114" spans="1:12" ht="30">
      <c r="A114" s="23">
        <v>11001</v>
      </c>
      <c r="B114" s="66" t="s">
        <v>161</v>
      </c>
      <c r="C114" s="66" t="s">
        <v>161</v>
      </c>
      <c r="D114" s="66" t="s">
        <v>1151</v>
      </c>
      <c r="E114" s="66" t="s">
        <v>1080</v>
      </c>
      <c r="F114" s="66" t="s">
        <v>1207</v>
      </c>
      <c r="G114" s="66" t="s">
        <v>1098</v>
      </c>
      <c r="H114" s="66">
        <v>2018</v>
      </c>
      <c r="I114" s="67">
        <v>272.98</v>
      </c>
      <c r="J114" s="68">
        <v>272.98</v>
      </c>
      <c r="K114" s="66">
        <v>169</v>
      </c>
      <c r="L114" s="69" t="s">
        <v>1210</v>
      </c>
    </row>
    <row r="115" spans="1:12" ht="30">
      <c r="A115" s="23">
        <v>11001</v>
      </c>
      <c r="B115" s="66" t="s">
        <v>161</v>
      </c>
      <c r="C115" s="66" t="s">
        <v>161</v>
      </c>
      <c r="D115" s="66" t="s">
        <v>1081</v>
      </c>
      <c r="E115" s="66" t="s">
        <v>1080</v>
      </c>
      <c r="F115" s="66" t="s">
        <v>1207</v>
      </c>
      <c r="G115" s="66" t="s">
        <v>1098</v>
      </c>
      <c r="H115" s="66">
        <v>2019</v>
      </c>
      <c r="I115" s="67">
        <v>30.097067064956551</v>
      </c>
      <c r="J115" s="68">
        <v>30.097067064956551</v>
      </c>
      <c r="K115" s="66">
        <v>143</v>
      </c>
      <c r="L115" s="69" t="s">
        <v>1210</v>
      </c>
    </row>
    <row r="116" spans="1:12" ht="45">
      <c r="A116" s="23">
        <v>11001</v>
      </c>
      <c r="B116" s="66" t="s">
        <v>161</v>
      </c>
      <c r="C116" s="66" t="s">
        <v>161</v>
      </c>
      <c r="D116" s="66" t="s">
        <v>1138</v>
      </c>
      <c r="E116" s="66" t="s">
        <v>1080</v>
      </c>
      <c r="F116" s="66" t="s">
        <v>1207</v>
      </c>
      <c r="G116" s="66" t="s">
        <v>1097</v>
      </c>
      <c r="H116" s="66">
        <v>2019</v>
      </c>
      <c r="I116" s="67">
        <v>126.59684658763955</v>
      </c>
      <c r="J116" s="68">
        <v>126.59684658763955</v>
      </c>
      <c r="K116" s="66">
        <v>155</v>
      </c>
      <c r="L116" s="69" t="s">
        <v>1210</v>
      </c>
    </row>
    <row r="117" spans="1:12" ht="45">
      <c r="A117" s="23">
        <v>11001</v>
      </c>
      <c r="B117" s="66" t="s">
        <v>161</v>
      </c>
      <c r="C117" s="66" t="s">
        <v>161</v>
      </c>
      <c r="D117" s="66" t="s">
        <v>1139</v>
      </c>
      <c r="E117" s="66" t="s">
        <v>1080</v>
      </c>
      <c r="F117" s="66" t="s">
        <v>1207</v>
      </c>
      <c r="G117" s="66" t="s">
        <v>1279</v>
      </c>
      <c r="H117" s="66">
        <v>2019</v>
      </c>
      <c r="I117" s="67">
        <v>236.39511357394647</v>
      </c>
      <c r="J117" s="68">
        <v>236.39511357394647</v>
      </c>
      <c r="K117" s="66">
        <v>156</v>
      </c>
      <c r="L117" s="69" t="s">
        <v>1210</v>
      </c>
    </row>
    <row r="118" spans="1:12" ht="45">
      <c r="A118" s="23">
        <v>11001</v>
      </c>
      <c r="B118" s="66" t="s">
        <v>161</v>
      </c>
      <c r="C118" s="66" t="s">
        <v>161</v>
      </c>
      <c r="D118" s="66" t="s">
        <v>1140</v>
      </c>
      <c r="E118" s="66" t="s">
        <v>1080</v>
      </c>
      <c r="F118" s="66" t="s">
        <v>1207</v>
      </c>
      <c r="G118" s="66" t="s">
        <v>1098</v>
      </c>
      <c r="H118" s="66">
        <v>2019</v>
      </c>
      <c r="I118" s="67">
        <v>274.41443500401562</v>
      </c>
      <c r="J118" s="68">
        <v>274.41443500401562</v>
      </c>
      <c r="K118" s="66">
        <v>157</v>
      </c>
      <c r="L118" s="69" t="s">
        <v>1210</v>
      </c>
    </row>
    <row r="119" spans="1:12" ht="30">
      <c r="A119" s="23">
        <v>11001</v>
      </c>
      <c r="B119" s="66" t="s">
        <v>161</v>
      </c>
      <c r="C119" s="66" t="s">
        <v>161</v>
      </c>
      <c r="D119" s="66" t="s">
        <v>1141</v>
      </c>
      <c r="E119" s="66" t="s">
        <v>1080</v>
      </c>
      <c r="F119" s="66" t="s">
        <v>1211</v>
      </c>
      <c r="G119" s="66" t="s">
        <v>1097</v>
      </c>
      <c r="H119" s="66">
        <v>2019</v>
      </c>
      <c r="I119" s="67">
        <v>1.2024123827862643</v>
      </c>
      <c r="J119" s="68">
        <v>1.2024123827862643</v>
      </c>
      <c r="K119" s="66">
        <v>158</v>
      </c>
      <c r="L119" s="69" t="s">
        <v>1210</v>
      </c>
    </row>
    <row r="120" spans="1:12" ht="30">
      <c r="A120" s="23">
        <v>11001</v>
      </c>
      <c r="B120" s="66" t="s">
        <v>161</v>
      </c>
      <c r="C120" s="66" t="s">
        <v>161</v>
      </c>
      <c r="D120" s="66" t="s">
        <v>1142</v>
      </c>
      <c r="E120" s="66" t="s">
        <v>1080</v>
      </c>
      <c r="F120" s="66" t="s">
        <v>1211</v>
      </c>
      <c r="G120" s="66" t="s">
        <v>1279</v>
      </c>
      <c r="H120" s="66">
        <v>2019</v>
      </c>
      <c r="I120" s="67">
        <v>1.0429196187085874</v>
      </c>
      <c r="J120" s="68">
        <v>1.0429196187085874</v>
      </c>
      <c r="K120" s="66">
        <v>159</v>
      </c>
      <c r="L120" s="69" t="s">
        <v>1210</v>
      </c>
    </row>
    <row r="121" spans="1:12" ht="30">
      <c r="A121" s="23">
        <v>11001</v>
      </c>
      <c r="B121" s="66" t="s">
        <v>161</v>
      </c>
      <c r="C121" s="66" t="s">
        <v>161</v>
      </c>
      <c r="D121" s="66" t="s">
        <v>1143</v>
      </c>
      <c r="E121" s="66" t="s">
        <v>1080</v>
      </c>
      <c r="F121" s="66" t="s">
        <v>1211</v>
      </c>
      <c r="G121" s="66" t="s">
        <v>1098</v>
      </c>
      <c r="H121" s="66">
        <v>2019</v>
      </c>
      <c r="I121" s="67">
        <v>7.7254503696145163</v>
      </c>
      <c r="J121" s="68">
        <v>7.7254503696145163</v>
      </c>
      <c r="K121" s="66">
        <v>160</v>
      </c>
      <c r="L121" s="69" t="s">
        <v>1210</v>
      </c>
    </row>
    <row r="122" spans="1:12" ht="30">
      <c r="A122" s="23">
        <v>11001</v>
      </c>
      <c r="B122" s="66" t="s">
        <v>161</v>
      </c>
      <c r="C122" s="66" t="s">
        <v>161</v>
      </c>
      <c r="D122" s="66" t="s">
        <v>1144</v>
      </c>
      <c r="E122" s="66" t="s">
        <v>1080</v>
      </c>
      <c r="F122" s="66" t="s">
        <v>1211</v>
      </c>
      <c r="G122" s="66" t="s">
        <v>1097</v>
      </c>
      <c r="H122" s="66">
        <v>2019</v>
      </c>
      <c r="I122" s="67">
        <v>1.2409257305950239</v>
      </c>
      <c r="J122" s="68">
        <v>1.2409257305950239</v>
      </c>
      <c r="K122" s="66">
        <v>162</v>
      </c>
      <c r="L122" s="69" t="s">
        <v>1210</v>
      </c>
    </row>
    <row r="123" spans="1:12" ht="30">
      <c r="A123" s="23">
        <v>11001</v>
      </c>
      <c r="B123" s="66" t="s">
        <v>161</v>
      </c>
      <c r="C123" s="66" t="s">
        <v>161</v>
      </c>
      <c r="D123" s="66" t="s">
        <v>1145</v>
      </c>
      <c r="E123" s="66" t="s">
        <v>1080</v>
      </c>
      <c r="F123" s="66" t="s">
        <v>1211</v>
      </c>
      <c r="G123" s="66" t="s">
        <v>1279</v>
      </c>
      <c r="H123" s="66">
        <v>2019</v>
      </c>
      <c r="I123" s="67">
        <v>0.69527974580572494</v>
      </c>
      <c r="J123" s="68">
        <v>0.69527974580572494</v>
      </c>
      <c r="K123" s="66">
        <v>163</v>
      </c>
      <c r="L123" s="69" t="s">
        <v>1210</v>
      </c>
    </row>
    <row r="124" spans="1:12" ht="30">
      <c r="A124" s="23">
        <v>11001</v>
      </c>
      <c r="B124" s="66" t="s">
        <v>161</v>
      </c>
      <c r="C124" s="66" t="s">
        <v>161</v>
      </c>
      <c r="D124" s="66" t="s">
        <v>1146</v>
      </c>
      <c r="E124" s="66" t="s">
        <v>1080</v>
      </c>
      <c r="F124" s="66" t="s">
        <v>1211</v>
      </c>
      <c r="G124" s="66" t="s">
        <v>1098</v>
      </c>
      <c r="H124" s="66">
        <v>2019</v>
      </c>
      <c r="I124" s="67">
        <v>1.4485219443027217</v>
      </c>
      <c r="J124" s="68">
        <v>1.4485219443027217</v>
      </c>
      <c r="K124" s="66">
        <v>164</v>
      </c>
      <c r="L124" s="69" t="s">
        <v>1210</v>
      </c>
    </row>
    <row r="125" spans="1:12" ht="30">
      <c r="A125" s="23">
        <v>11001</v>
      </c>
      <c r="B125" s="66" t="s">
        <v>161</v>
      </c>
      <c r="C125" s="66" t="s">
        <v>161</v>
      </c>
      <c r="D125" s="66" t="s">
        <v>1148</v>
      </c>
      <c r="E125" s="66" t="s">
        <v>1080</v>
      </c>
      <c r="F125" s="66" t="s">
        <v>1207</v>
      </c>
      <c r="G125" s="66" t="s">
        <v>1098</v>
      </c>
      <c r="H125" s="66">
        <v>2019</v>
      </c>
      <c r="I125" s="67">
        <v>5.6331408945105848</v>
      </c>
      <c r="J125" s="68">
        <v>5.6331408945105848</v>
      </c>
      <c r="K125" s="66">
        <v>165</v>
      </c>
      <c r="L125" s="69" t="s">
        <v>1210</v>
      </c>
    </row>
    <row r="126" spans="1:12" ht="30">
      <c r="A126" s="23">
        <v>11001</v>
      </c>
      <c r="B126" s="66" t="s">
        <v>161</v>
      </c>
      <c r="C126" s="66" t="s">
        <v>161</v>
      </c>
      <c r="D126" s="66" t="s">
        <v>1147</v>
      </c>
      <c r="E126" s="66" t="s">
        <v>1080</v>
      </c>
      <c r="F126" s="66" t="s">
        <v>1207</v>
      </c>
      <c r="G126" s="66" t="s">
        <v>1279</v>
      </c>
      <c r="H126" s="66">
        <v>2019</v>
      </c>
      <c r="I126" s="67">
        <v>0.5214598093542937</v>
      </c>
      <c r="J126" s="68">
        <v>0.5214598093542937</v>
      </c>
      <c r="K126" s="66">
        <v>166</v>
      </c>
      <c r="L126" s="69" t="s">
        <v>1210</v>
      </c>
    </row>
    <row r="127" spans="1:12" ht="30">
      <c r="A127" s="23">
        <v>11001</v>
      </c>
      <c r="B127" s="66" t="s">
        <v>161</v>
      </c>
      <c r="C127" s="66" t="s">
        <v>161</v>
      </c>
      <c r="D127" s="66" t="s">
        <v>1149</v>
      </c>
      <c r="E127" s="66" t="s">
        <v>1080</v>
      </c>
      <c r="F127" s="66" t="s">
        <v>1211</v>
      </c>
      <c r="G127" s="66" t="s">
        <v>1097</v>
      </c>
      <c r="H127" s="66">
        <v>2019</v>
      </c>
      <c r="I127" s="67">
        <v>134.3266404769798</v>
      </c>
      <c r="J127" s="68">
        <v>134.3266404769798</v>
      </c>
      <c r="K127" s="66">
        <v>167</v>
      </c>
      <c r="L127" s="69" t="s">
        <v>1210</v>
      </c>
    </row>
    <row r="128" spans="1:12" ht="30">
      <c r="A128" s="23">
        <v>11001</v>
      </c>
      <c r="B128" s="66" t="s">
        <v>161</v>
      </c>
      <c r="C128" s="66" t="s">
        <v>161</v>
      </c>
      <c r="D128" s="66" t="s">
        <v>1150</v>
      </c>
      <c r="E128" s="66" t="s">
        <v>1080</v>
      </c>
      <c r="F128" s="66" t="s">
        <v>1207</v>
      </c>
      <c r="G128" s="66" t="s">
        <v>1279</v>
      </c>
      <c r="H128" s="66">
        <v>2019</v>
      </c>
      <c r="I128" s="67">
        <v>228.05175662427777</v>
      </c>
      <c r="J128" s="68">
        <v>228.05175662427777</v>
      </c>
      <c r="K128" s="66">
        <v>168</v>
      </c>
      <c r="L128" s="69" t="s">
        <v>1210</v>
      </c>
    </row>
    <row r="129" spans="1:12" ht="30">
      <c r="A129" s="23">
        <v>11001</v>
      </c>
      <c r="B129" s="66" t="s">
        <v>161</v>
      </c>
      <c r="C129" s="66" t="s">
        <v>161</v>
      </c>
      <c r="D129" s="66" t="s">
        <v>1151</v>
      </c>
      <c r="E129" s="66" t="s">
        <v>1080</v>
      </c>
      <c r="F129" s="66" t="s">
        <v>1207</v>
      </c>
      <c r="G129" s="66" t="s">
        <v>1098</v>
      </c>
      <c r="H129" s="66">
        <v>2019</v>
      </c>
      <c r="I129" s="67">
        <v>272.32212552891167</v>
      </c>
      <c r="J129" s="68">
        <v>272.32212552891167</v>
      </c>
      <c r="K129" s="66">
        <v>169</v>
      </c>
      <c r="L129" s="69" t="s">
        <v>1210</v>
      </c>
    </row>
    <row r="130" spans="1:12" ht="30">
      <c r="A130" s="23">
        <v>11001</v>
      </c>
      <c r="B130" s="66" t="s">
        <v>161</v>
      </c>
      <c r="C130" s="66" t="s">
        <v>161</v>
      </c>
      <c r="D130" s="66" t="s">
        <v>1081</v>
      </c>
      <c r="E130" s="66" t="s">
        <v>1080</v>
      </c>
      <c r="F130" s="66" t="s">
        <v>1207</v>
      </c>
      <c r="G130" s="66" t="s">
        <v>1098</v>
      </c>
      <c r="H130" s="66">
        <v>2020</v>
      </c>
      <c r="I130" s="67">
        <v>13.671229710837215</v>
      </c>
      <c r="J130" s="68">
        <v>13.671229710837215</v>
      </c>
      <c r="K130" s="66">
        <v>143</v>
      </c>
      <c r="L130" s="69" t="s">
        <v>1210</v>
      </c>
    </row>
    <row r="131" spans="1:12" ht="45">
      <c r="A131" s="23">
        <v>11001</v>
      </c>
      <c r="B131" s="66" t="s">
        <v>161</v>
      </c>
      <c r="C131" s="66" t="s">
        <v>161</v>
      </c>
      <c r="D131" s="66" t="s">
        <v>1138</v>
      </c>
      <c r="E131" s="66" t="s">
        <v>1080</v>
      </c>
      <c r="F131" s="66" t="s">
        <v>1207</v>
      </c>
      <c r="G131" s="66" t="s">
        <v>1097</v>
      </c>
      <c r="H131" s="66">
        <v>2020</v>
      </c>
      <c r="I131" s="67">
        <v>88.410590979071074</v>
      </c>
      <c r="J131" s="68">
        <v>88.410590979071074</v>
      </c>
      <c r="K131" s="66">
        <v>155</v>
      </c>
      <c r="L131" s="69" t="s">
        <v>1210</v>
      </c>
    </row>
    <row r="132" spans="1:12" ht="45">
      <c r="A132" s="23">
        <v>11001</v>
      </c>
      <c r="B132" s="66" t="s">
        <v>161</v>
      </c>
      <c r="C132" s="66" t="s">
        <v>161</v>
      </c>
      <c r="D132" s="66" t="s">
        <v>1139</v>
      </c>
      <c r="E132" s="66" t="s">
        <v>1080</v>
      </c>
      <c r="F132" s="66" t="s">
        <v>1207</v>
      </c>
      <c r="G132" s="66" t="s">
        <v>1279</v>
      </c>
      <c r="H132" s="66">
        <v>2020</v>
      </c>
      <c r="I132" s="67">
        <v>173.17048746715284</v>
      </c>
      <c r="J132" s="68">
        <v>173.17048746715284</v>
      </c>
      <c r="K132" s="66">
        <v>156</v>
      </c>
      <c r="L132" s="69" t="s">
        <v>1210</v>
      </c>
    </row>
    <row r="133" spans="1:12" ht="45">
      <c r="A133" s="23">
        <v>11001</v>
      </c>
      <c r="B133" s="66" t="s">
        <v>161</v>
      </c>
      <c r="C133" s="66" t="s">
        <v>161</v>
      </c>
      <c r="D133" s="66" t="s">
        <v>1140</v>
      </c>
      <c r="E133" s="66" t="s">
        <v>1080</v>
      </c>
      <c r="F133" s="66" t="s">
        <v>1207</v>
      </c>
      <c r="G133" s="66" t="s">
        <v>1098</v>
      </c>
      <c r="H133" s="66">
        <v>2020</v>
      </c>
      <c r="I133" s="67">
        <v>238.27000353173435</v>
      </c>
      <c r="J133" s="68">
        <v>238.27000353173435</v>
      </c>
      <c r="K133" s="66">
        <v>157</v>
      </c>
      <c r="L133" s="69" t="s">
        <v>1210</v>
      </c>
    </row>
    <row r="134" spans="1:12" ht="30">
      <c r="A134" s="23">
        <v>11001</v>
      </c>
      <c r="B134" s="66" t="s">
        <v>161</v>
      </c>
      <c r="C134" s="66" t="s">
        <v>161</v>
      </c>
      <c r="D134" s="66" t="s">
        <v>1141</v>
      </c>
      <c r="E134" s="66" t="s">
        <v>1080</v>
      </c>
      <c r="F134" s="66" t="s">
        <v>1211</v>
      </c>
      <c r="G134" s="66" t="s">
        <v>1097</v>
      </c>
      <c r="H134" s="66">
        <v>2020</v>
      </c>
      <c r="I134" s="67">
        <v>0.84684474117884168</v>
      </c>
      <c r="J134" s="68">
        <v>0.84684474117884168</v>
      </c>
      <c r="K134" s="66">
        <v>158</v>
      </c>
      <c r="L134" s="69" t="s">
        <v>1210</v>
      </c>
    </row>
    <row r="135" spans="1:12" ht="30">
      <c r="A135" s="23">
        <v>11001</v>
      </c>
      <c r="B135" s="66" t="s">
        <v>161</v>
      </c>
      <c r="C135" s="66" t="s">
        <v>161</v>
      </c>
      <c r="D135" s="66" t="s">
        <v>1142</v>
      </c>
      <c r="E135" s="66" t="s">
        <v>1080</v>
      </c>
      <c r="F135" s="66" t="s">
        <v>1211</v>
      </c>
      <c r="G135" s="66" t="s">
        <v>1279</v>
      </c>
      <c r="H135" s="66">
        <v>2020</v>
      </c>
      <c r="I135" s="67">
        <v>0.17265252987752031</v>
      </c>
      <c r="J135" s="68">
        <v>0.17265252987752031</v>
      </c>
      <c r="K135" s="66">
        <v>159</v>
      </c>
      <c r="L135" s="69" t="s">
        <v>1210</v>
      </c>
    </row>
    <row r="136" spans="1:12" ht="30">
      <c r="A136" s="23">
        <v>11001</v>
      </c>
      <c r="B136" s="66" t="s">
        <v>161</v>
      </c>
      <c r="C136" s="66" t="s">
        <v>161</v>
      </c>
      <c r="D136" s="66" t="s">
        <v>1143</v>
      </c>
      <c r="E136" s="66" t="s">
        <v>1080</v>
      </c>
      <c r="F136" s="66" t="s">
        <v>1211</v>
      </c>
      <c r="G136" s="66" t="s">
        <v>1098</v>
      </c>
      <c r="H136" s="66">
        <v>2020</v>
      </c>
      <c r="I136" s="67">
        <v>6.1846039168073128</v>
      </c>
      <c r="J136" s="68">
        <v>6.1846039168073128</v>
      </c>
      <c r="K136" s="66">
        <v>160</v>
      </c>
      <c r="L136" s="69" t="s">
        <v>1210</v>
      </c>
    </row>
    <row r="137" spans="1:12" ht="30">
      <c r="A137" s="23">
        <v>11001</v>
      </c>
      <c r="B137" s="66" t="s">
        <v>161</v>
      </c>
      <c r="C137" s="66" t="s">
        <v>161</v>
      </c>
      <c r="D137" s="66" t="s">
        <v>1144</v>
      </c>
      <c r="E137" s="66" t="s">
        <v>1080</v>
      </c>
      <c r="F137" s="66" t="s">
        <v>1211</v>
      </c>
      <c r="G137" s="66" t="s">
        <v>1097</v>
      </c>
      <c r="H137" s="66">
        <v>2020</v>
      </c>
      <c r="I137" s="67">
        <v>0.81487140310669715</v>
      </c>
      <c r="J137" s="68">
        <v>0.81487140310669715</v>
      </c>
      <c r="K137" s="66">
        <v>162</v>
      </c>
      <c r="L137" s="69" t="s">
        <v>1210</v>
      </c>
    </row>
    <row r="138" spans="1:12" ht="30">
      <c r="A138" s="23">
        <v>11001</v>
      </c>
      <c r="B138" s="66" t="s">
        <v>161</v>
      </c>
      <c r="C138" s="66" t="s">
        <v>161</v>
      </c>
      <c r="D138" s="66" t="s">
        <v>1145</v>
      </c>
      <c r="E138" s="66" t="s">
        <v>1080</v>
      </c>
      <c r="F138" s="66" t="s">
        <v>1211</v>
      </c>
      <c r="G138" s="66" t="s">
        <v>1279</v>
      </c>
      <c r="H138" s="66">
        <v>2020</v>
      </c>
      <c r="I138" s="67">
        <v>0.17265252987752031</v>
      </c>
      <c r="J138" s="68">
        <v>0.17265252987752031</v>
      </c>
      <c r="K138" s="66">
        <v>163</v>
      </c>
      <c r="L138" s="69" t="s">
        <v>1210</v>
      </c>
    </row>
    <row r="139" spans="1:12" ht="30">
      <c r="A139" s="23">
        <v>11001</v>
      </c>
      <c r="B139" s="66" t="s">
        <v>161</v>
      </c>
      <c r="C139" s="66" t="s">
        <v>161</v>
      </c>
      <c r="D139" s="66" t="s">
        <v>1146</v>
      </c>
      <c r="E139" s="66" t="s">
        <v>1080</v>
      </c>
      <c r="F139" s="66" t="s">
        <v>1211</v>
      </c>
      <c r="G139" s="66" t="s">
        <v>1098</v>
      </c>
      <c r="H139" s="66">
        <v>2020</v>
      </c>
      <c r="I139" s="67">
        <v>1.4647746118754161</v>
      </c>
      <c r="J139" s="68">
        <v>1.4647746118754161</v>
      </c>
      <c r="K139" s="66">
        <v>164</v>
      </c>
      <c r="L139" s="69" t="s">
        <v>1210</v>
      </c>
    </row>
    <row r="140" spans="1:12" ht="30">
      <c r="A140" s="23">
        <v>11001</v>
      </c>
      <c r="B140" s="66" t="s">
        <v>161</v>
      </c>
      <c r="C140" s="66" t="s">
        <v>161</v>
      </c>
      <c r="D140" s="66" t="s">
        <v>1148</v>
      </c>
      <c r="E140" s="66" t="s">
        <v>1080</v>
      </c>
      <c r="F140" s="66" t="s">
        <v>1207</v>
      </c>
      <c r="G140" s="66" t="s">
        <v>1098</v>
      </c>
      <c r="H140" s="66">
        <v>2020</v>
      </c>
      <c r="I140" s="67">
        <v>3.5805601623621284</v>
      </c>
      <c r="J140" s="68">
        <v>3.5805601623621284</v>
      </c>
      <c r="K140" s="66">
        <v>165</v>
      </c>
      <c r="L140" s="69" t="s">
        <v>1210</v>
      </c>
    </row>
    <row r="141" spans="1:12" ht="30">
      <c r="A141" s="23">
        <v>11001</v>
      </c>
      <c r="B141" s="66" t="s">
        <v>161</v>
      </c>
      <c r="C141" s="66" t="s">
        <v>161</v>
      </c>
      <c r="D141" s="66" t="s">
        <v>1147</v>
      </c>
      <c r="E141" s="66" t="s">
        <v>1080</v>
      </c>
      <c r="F141" s="66" t="s">
        <v>1207</v>
      </c>
      <c r="G141" s="66" t="s">
        <v>1279</v>
      </c>
      <c r="H141" s="66">
        <v>2020</v>
      </c>
      <c r="I141" s="67">
        <v>1.0359151792651218</v>
      </c>
      <c r="J141" s="68">
        <v>1.0359151792651218</v>
      </c>
      <c r="K141" s="66">
        <v>166</v>
      </c>
      <c r="L141" s="69" t="s">
        <v>1210</v>
      </c>
    </row>
    <row r="142" spans="1:12" ht="30">
      <c r="A142" s="23">
        <v>11001</v>
      </c>
      <c r="B142" s="66" t="s">
        <v>161</v>
      </c>
      <c r="C142" s="66" t="s">
        <v>161</v>
      </c>
      <c r="D142" s="66" t="s">
        <v>1149</v>
      </c>
      <c r="E142" s="66" t="s">
        <v>1080</v>
      </c>
      <c r="F142" s="66" t="s">
        <v>1211</v>
      </c>
      <c r="G142" s="66" t="s">
        <v>1097</v>
      </c>
      <c r="H142" s="66">
        <v>2020</v>
      </c>
      <c r="I142" s="67">
        <v>51.149422367202042</v>
      </c>
      <c r="J142" s="68">
        <v>51.149422367202042</v>
      </c>
      <c r="K142" s="66">
        <v>167</v>
      </c>
      <c r="L142" s="69" t="s">
        <v>1210</v>
      </c>
    </row>
    <row r="143" spans="1:12" ht="30">
      <c r="A143" s="23">
        <v>11001</v>
      </c>
      <c r="B143" s="66" t="s">
        <v>161</v>
      </c>
      <c r="C143" s="66" t="s">
        <v>161</v>
      </c>
      <c r="D143" s="66" t="s">
        <v>1150</v>
      </c>
      <c r="E143" s="66" t="s">
        <v>1080</v>
      </c>
      <c r="F143" s="66" t="s">
        <v>1207</v>
      </c>
      <c r="G143" s="66" t="s">
        <v>1279</v>
      </c>
      <c r="H143" s="66">
        <v>2020</v>
      </c>
      <c r="I143" s="67">
        <v>78.211596034516688</v>
      </c>
      <c r="J143" s="68">
        <v>78.211596034516688</v>
      </c>
      <c r="K143" s="66">
        <v>168</v>
      </c>
      <c r="L143" s="69" t="s">
        <v>1210</v>
      </c>
    </row>
    <row r="144" spans="1:12" ht="30">
      <c r="A144" s="23">
        <v>11001</v>
      </c>
      <c r="B144" s="66" t="s">
        <v>161</v>
      </c>
      <c r="C144" s="66" t="s">
        <v>161</v>
      </c>
      <c r="D144" s="66" t="s">
        <v>1151</v>
      </c>
      <c r="E144" s="66" t="s">
        <v>1080</v>
      </c>
      <c r="F144" s="66" t="s">
        <v>1207</v>
      </c>
      <c r="G144" s="66" t="s">
        <v>1098</v>
      </c>
      <c r="H144" s="66">
        <v>2020</v>
      </c>
      <c r="I144" s="67">
        <v>137.85156625094194</v>
      </c>
      <c r="J144" s="68">
        <v>137.85156625094194</v>
      </c>
      <c r="K144" s="66">
        <v>169</v>
      </c>
      <c r="L144" s="69" t="s">
        <v>1210</v>
      </c>
    </row>
    <row r="145" spans="1:12" ht="30">
      <c r="A145" s="23">
        <v>11001</v>
      </c>
      <c r="B145" s="66" t="s">
        <v>161</v>
      </c>
      <c r="C145" s="66" t="s">
        <v>161</v>
      </c>
      <c r="D145" s="66" t="s">
        <v>1081</v>
      </c>
      <c r="E145" s="66" t="s">
        <v>1080</v>
      </c>
      <c r="F145" s="66" t="s">
        <v>1207</v>
      </c>
      <c r="G145" s="66" t="s">
        <v>1098</v>
      </c>
      <c r="H145" s="66">
        <v>2021</v>
      </c>
      <c r="I145" s="67">
        <v>16.536606258444003</v>
      </c>
      <c r="J145" s="68">
        <v>16.536606258444003</v>
      </c>
      <c r="K145" s="66">
        <v>143</v>
      </c>
      <c r="L145" s="69" t="s">
        <v>1210</v>
      </c>
    </row>
    <row r="146" spans="1:12" ht="45">
      <c r="A146" s="23">
        <v>11001</v>
      </c>
      <c r="B146" s="66" t="s">
        <v>161</v>
      </c>
      <c r="C146" s="66" t="s">
        <v>161</v>
      </c>
      <c r="D146" s="66" t="s">
        <v>1138</v>
      </c>
      <c r="E146" s="66" t="s">
        <v>1080</v>
      </c>
      <c r="F146" s="66" t="s">
        <v>1207</v>
      </c>
      <c r="G146" s="66" t="s">
        <v>1097</v>
      </c>
      <c r="H146" s="66">
        <v>2021</v>
      </c>
      <c r="I146" s="67">
        <v>73.474133184225735</v>
      </c>
      <c r="J146" s="68">
        <v>73.474133184225735</v>
      </c>
      <c r="K146" s="66">
        <v>155</v>
      </c>
      <c r="L146" s="69" t="s">
        <v>1210</v>
      </c>
    </row>
    <row r="147" spans="1:12" ht="45">
      <c r="A147" s="23">
        <v>11001</v>
      </c>
      <c r="B147" s="66" t="s">
        <v>161</v>
      </c>
      <c r="C147" s="66" t="s">
        <v>161</v>
      </c>
      <c r="D147" s="66" t="s">
        <v>1139</v>
      </c>
      <c r="E147" s="66" t="s">
        <v>1080</v>
      </c>
      <c r="F147" s="66" t="s">
        <v>1207</v>
      </c>
      <c r="G147" s="66" t="s">
        <v>1279</v>
      </c>
      <c r="H147" s="66">
        <v>2021</v>
      </c>
      <c r="I147" s="67">
        <v>158.76992182438562</v>
      </c>
      <c r="J147" s="68">
        <v>158.76992182438562</v>
      </c>
      <c r="K147" s="66">
        <v>156</v>
      </c>
      <c r="L147" s="69" t="s">
        <v>1210</v>
      </c>
    </row>
    <row r="148" spans="1:12" ht="45">
      <c r="A148" s="23">
        <v>11001</v>
      </c>
      <c r="B148" s="66" t="s">
        <v>161</v>
      </c>
      <c r="C148" s="66" t="s">
        <v>161</v>
      </c>
      <c r="D148" s="66" t="s">
        <v>1140</v>
      </c>
      <c r="E148" s="66" t="s">
        <v>1080</v>
      </c>
      <c r="F148" s="66" t="s">
        <v>1207</v>
      </c>
      <c r="G148" s="66" t="s">
        <v>1098</v>
      </c>
      <c r="H148" s="66">
        <v>2021</v>
      </c>
      <c r="I148" s="67">
        <v>328.2516342301135</v>
      </c>
      <c r="J148" s="68">
        <v>328.2516342301135</v>
      </c>
      <c r="K148" s="66">
        <v>157</v>
      </c>
      <c r="L148" s="69" t="s">
        <v>1210</v>
      </c>
    </row>
    <row r="149" spans="1:12" ht="30">
      <c r="A149" s="23">
        <v>11001</v>
      </c>
      <c r="B149" s="66" t="s">
        <v>161</v>
      </c>
      <c r="C149" s="66" t="s">
        <v>161</v>
      </c>
      <c r="D149" s="66" t="s">
        <v>1141</v>
      </c>
      <c r="E149" s="66" t="s">
        <v>1080</v>
      </c>
      <c r="F149" s="66" t="s">
        <v>1211</v>
      </c>
      <c r="G149" s="66" t="s">
        <v>1097</v>
      </c>
      <c r="H149" s="66">
        <v>2021</v>
      </c>
      <c r="I149" s="67">
        <v>1.3637890150204313</v>
      </c>
      <c r="J149" s="68">
        <v>1.3637890150204313</v>
      </c>
      <c r="K149" s="66">
        <v>158</v>
      </c>
      <c r="L149" s="69" t="s">
        <v>1210</v>
      </c>
    </row>
    <row r="150" spans="1:12" ht="30">
      <c r="A150" s="23">
        <v>11001</v>
      </c>
      <c r="B150" s="66" t="s">
        <v>161</v>
      </c>
      <c r="C150" s="66" t="s">
        <v>161</v>
      </c>
      <c r="D150" s="66" t="s">
        <v>1143</v>
      </c>
      <c r="E150" s="66" t="s">
        <v>1080</v>
      </c>
      <c r="F150" s="66" t="s">
        <v>1211</v>
      </c>
      <c r="G150" s="66" t="s">
        <v>1098</v>
      </c>
      <c r="H150" s="66">
        <v>2021</v>
      </c>
      <c r="I150" s="67">
        <v>3.6380533768576813</v>
      </c>
      <c r="J150" s="68">
        <v>3.6380533768576813</v>
      </c>
      <c r="K150" s="66">
        <v>160</v>
      </c>
      <c r="L150" s="69" t="s">
        <v>1210</v>
      </c>
    </row>
    <row r="151" spans="1:12" ht="30">
      <c r="A151" s="23">
        <v>11001</v>
      </c>
      <c r="B151" s="66" t="s">
        <v>161</v>
      </c>
      <c r="C151" s="66" t="s">
        <v>161</v>
      </c>
      <c r="D151" s="66" t="s">
        <v>1145</v>
      </c>
      <c r="E151" s="66" t="s">
        <v>1080</v>
      </c>
      <c r="F151" s="66" t="s">
        <v>1211</v>
      </c>
      <c r="G151" s="66" t="s">
        <v>1279</v>
      </c>
      <c r="H151" s="66">
        <v>2021</v>
      </c>
      <c r="I151" s="67">
        <v>0.6910551548395456</v>
      </c>
      <c r="J151" s="68">
        <v>0.6910551548395456</v>
      </c>
      <c r="K151" s="66">
        <v>163</v>
      </c>
      <c r="L151" s="69" t="s">
        <v>1210</v>
      </c>
    </row>
    <row r="152" spans="1:12" ht="30">
      <c r="A152" s="23">
        <v>11001</v>
      </c>
      <c r="B152" s="66" t="s">
        <v>161</v>
      </c>
      <c r="C152" s="66" t="s">
        <v>161</v>
      </c>
      <c r="D152" s="66" t="s">
        <v>1146</v>
      </c>
      <c r="E152" s="66" t="s">
        <v>1080</v>
      </c>
      <c r="F152" s="66" t="s">
        <v>1211</v>
      </c>
      <c r="G152" s="66" t="s">
        <v>1098</v>
      </c>
      <c r="H152" s="66">
        <v>2021</v>
      </c>
      <c r="I152" s="67">
        <v>1.8190266884288406</v>
      </c>
      <c r="J152" s="68">
        <v>1.8190266884288406</v>
      </c>
      <c r="K152" s="66">
        <v>164</v>
      </c>
      <c r="L152" s="69" t="s">
        <v>1210</v>
      </c>
    </row>
    <row r="153" spans="1:12" ht="30">
      <c r="A153" s="23">
        <v>11001</v>
      </c>
      <c r="B153" s="66" t="s">
        <v>161</v>
      </c>
      <c r="C153" s="66" t="s">
        <v>161</v>
      </c>
      <c r="D153" s="66" t="s">
        <v>1148</v>
      </c>
      <c r="E153" s="66" t="s">
        <v>1080</v>
      </c>
      <c r="F153" s="66" t="s">
        <v>1207</v>
      </c>
      <c r="G153" s="66" t="s">
        <v>1098</v>
      </c>
      <c r="H153" s="66">
        <v>2021</v>
      </c>
      <c r="I153" s="67">
        <v>4.7956158149487615</v>
      </c>
      <c r="J153" s="68">
        <v>4.7956158149487615</v>
      </c>
      <c r="K153" s="66">
        <v>165</v>
      </c>
      <c r="L153" s="69" t="s">
        <v>1210</v>
      </c>
    </row>
    <row r="154" spans="1:12" ht="30">
      <c r="A154" s="23">
        <v>11001</v>
      </c>
      <c r="B154" s="66" t="s">
        <v>161</v>
      </c>
      <c r="C154" s="66" t="s">
        <v>161</v>
      </c>
      <c r="D154" s="66" t="s">
        <v>1147</v>
      </c>
      <c r="E154" s="66" t="s">
        <v>1080</v>
      </c>
      <c r="F154" s="66" t="s">
        <v>1207</v>
      </c>
      <c r="G154" s="66" t="s">
        <v>1279</v>
      </c>
      <c r="H154" s="66">
        <v>2021</v>
      </c>
      <c r="I154" s="67">
        <v>0.1727637887098864</v>
      </c>
      <c r="J154" s="68">
        <v>0.1727637887098864</v>
      </c>
      <c r="K154" s="66">
        <v>166</v>
      </c>
      <c r="L154" s="69" t="s">
        <v>1210</v>
      </c>
    </row>
    <row r="155" spans="1:12" ht="30">
      <c r="A155" s="23">
        <v>11001</v>
      </c>
      <c r="B155" s="66" t="s">
        <v>161</v>
      </c>
      <c r="C155" s="66" t="s">
        <v>161</v>
      </c>
      <c r="D155" s="66" t="s">
        <v>1149</v>
      </c>
      <c r="E155" s="66" t="s">
        <v>1080</v>
      </c>
      <c r="F155" s="66" t="s">
        <v>1211</v>
      </c>
      <c r="G155" s="66" t="s">
        <v>1097</v>
      </c>
      <c r="H155" s="66">
        <v>2021</v>
      </c>
      <c r="I155" s="67">
        <v>54.040139720184591</v>
      </c>
      <c r="J155" s="68">
        <v>54.040139720184591</v>
      </c>
      <c r="K155" s="66">
        <v>167</v>
      </c>
      <c r="L155" s="69" t="s">
        <v>1210</v>
      </c>
    </row>
    <row r="156" spans="1:12" ht="30">
      <c r="A156" s="23">
        <v>11001</v>
      </c>
      <c r="B156" s="66" t="s">
        <v>161</v>
      </c>
      <c r="C156" s="66" t="s">
        <v>161</v>
      </c>
      <c r="D156" s="66" t="s">
        <v>1150</v>
      </c>
      <c r="E156" s="66" t="s">
        <v>1080</v>
      </c>
      <c r="F156" s="66" t="s">
        <v>1207</v>
      </c>
      <c r="G156" s="66" t="s">
        <v>1279</v>
      </c>
      <c r="H156" s="66">
        <v>2021</v>
      </c>
      <c r="I156" s="67">
        <v>90.009933917850816</v>
      </c>
      <c r="J156" s="68">
        <v>90.009933917850816</v>
      </c>
      <c r="K156" s="66">
        <v>168</v>
      </c>
      <c r="L156" s="69" t="s">
        <v>1210</v>
      </c>
    </row>
    <row r="157" spans="1:12" ht="30">
      <c r="A157" s="23">
        <v>11001</v>
      </c>
      <c r="B157" s="66" t="s">
        <v>161</v>
      </c>
      <c r="C157" s="66" t="s">
        <v>161</v>
      </c>
      <c r="D157" s="66" t="s">
        <v>1151</v>
      </c>
      <c r="E157" s="66" t="s">
        <v>1080</v>
      </c>
      <c r="F157" s="66" t="s">
        <v>1207</v>
      </c>
      <c r="G157" s="66" t="s">
        <v>1098</v>
      </c>
      <c r="H157" s="66">
        <v>2021</v>
      </c>
      <c r="I157" s="67">
        <v>160.5704467694913</v>
      </c>
      <c r="J157" s="68">
        <v>160.5704467694913</v>
      </c>
      <c r="K157" s="66">
        <v>169</v>
      </c>
      <c r="L157" s="69" t="s">
        <v>1210</v>
      </c>
    </row>
    <row r="158" spans="1:12" ht="45">
      <c r="A158" s="23">
        <v>11</v>
      </c>
      <c r="B158" s="66" t="s">
        <v>161</v>
      </c>
      <c r="C158" s="66" t="s">
        <v>1075</v>
      </c>
      <c r="D158" s="66" t="s">
        <v>1081</v>
      </c>
      <c r="E158" s="66" t="s">
        <v>1080</v>
      </c>
      <c r="F158" s="66" t="s">
        <v>1207</v>
      </c>
      <c r="G158" s="66" t="s">
        <v>1098</v>
      </c>
      <c r="H158" s="66">
        <v>2018</v>
      </c>
      <c r="I158" s="67">
        <v>25.732210737275487</v>
      </c>
      <c r="J158" s="68">
        <v>25.732210737275487</v>
      </c>
      <c r="K158" s="66">
        <v>143</v>
      </c>
      <c r="L158" s="69" t="s">
        <v>1210</v>
      </c>
    </row>
    <row r="159" spans="1:12" ht="30">
      <c r="A159" s="23">
        <v>1</v>
      </c>
      <c r="B159" s="66" t="s">
        <v>1072</v>
      </c>
      <c r="C159" s="66" t="s">
        <v>1072</v>
      </c>
      <c r="D159" s="66" t="s">
        <v>1081</v>
      </c>
      <c r="E159" s="66" t="s">
        <v>1080</v>
      </c>
      <c r="F159" s="66" t="s">
        <v>1207</v>
      </c>
      <c r="G159" s="66" t="s">
        <v>1098</v>
      </c>
      <c r="H159" s="66">
        <v>2018</v>
      </c>
      <c r="I159" s="67">
        <v>26.601316785802073</v>
      </c>
      <c r="J159" s="68">
        <v>26.601316785802073</v>
      </c>
      <c r="K159" s="66">
        <v>143</v>
      </c>
      <c r="L159" s="69" t="s">
        <v>1210</v>
      </c>
    </row>
    <row r="160" spans="1:12" ht="45">
      <c r="A160" s="23">
        <v>11</v>
      </c>
      <c r="B160" s="66" t="s">
        <v>161</v>
      </c>
      <c r="C160" s="66" t="s">
        <v>1075</v>
      </c>
      <c r="D160" s="66" t="s">
        <v>1138</v>
      </c>
      <c r="E160" s="66" t="s">
        <v>1080</v>
      </c>
      <c r="F160" s="66" t="s">
        <v>1207</v>
      </c>
      <c r="G160" s="66" t="s">
        <v>1097</v>
      </c>
      <c r="H160" s="66">
        <v>2018</v>
      </c>
      <c r="I160" s="67">
        <v>99.000275228980925</v>
      </c>
      <c r="J160" s="68">
        <v>99.000275228980925</v>
      </c>
      <c r="K160" s="66">
        <v>155</v>
      </c>
      <c r="L160" s="69" t="s">
        <v>1210</v>
      </c>
    </row>
    <row r="161" spans="1:12" ht="45">
      <c r="A161" s="23">
        <v>1</v>
      </c>
      <c r="B161" s="66" t="s">
        <v>1072</v>
      </c>
      <c r="C161" s="66" t="s">
        <v>1072</v>
      </c>
      <c r="D161" s="66" t="s">
        <v>1138</v>
      </c>
      <c r="E161" s="66" t="s">
        <v>1080</v>
      </c>
      <c r="F161" s="66" t="s">
        <v>1207</v>
      </c>
      <c r="G161" s="66" t="s">
        <v>1097</v>
      </c>
      <c r="H161" s="66">
        <v>2018</v>
      </c>
      <c r="I161" s="67">
        <v>87.299994007966347</v>
      </c>
      <c r="J161" s="68">
        <v>87.299994007966347</v>
      </c>
      <c r="K161" s="66">
        <v>155</v>
      </c>
      <c r="L161" s="69" t="s">
        <v>1210</v>
      </c>
    </row>
    <row r="162" spans="1:12" ht="45">
      <c r="A162" s="23">
        <v>11</v>
      </c>
      <c r="B162" s="66" t="s">
        <v>161</v>
      </c>
      <c r="C162" s="66" t="s">
        <v>1075</v>
      </c>
      <c r="D162" s="66" t="s">
        <v>1139</v>
      </c>
      <c r="E162" s="66" t="s">
        <v>1080</v>
      </c>
      <c r="F162" s="66" t="s">
        <v>1207</v>
      </c>
      <c r="G162" s="66" t="s">
        <v>1279</v>
      </c>
      <c r="H162" s="66">
        <v>2018</v>
      </c>
      <c r="I162" s="67">
        <v>181.78120681139993</v>
      </c>
      <c r="J162" s="68">
        <v>181.78120681139993</v>
      </c>
      <c r="K162" s="66">
        <v>156</v>
      </c>
      <c r="L162" s="69" t="s">
        <v>1210</v>
      </c>
    </row>
    <row r="163" spans="1:12" ht="45">
      <c r="A163" s="23">
        <v>1</v>
      </c>
      <c r="B163" s="66" t="s">
        <v>1072</v>
      </c>
      <c r="C163" s="66" t="s">
        <v>1072</v>
      </c>
      <c r="D163" s="66" t="s">
        <v>1139</v>
      </c>
      <c r="E163" s="66" t="s">
        <v>1080</v>
      </c>
      <c r="F163" s="66" t="s">
        <v>1207</v>
      </c>
      <c r="G163" s="66" t="s">
        <v>1279</v>
      </c>
      <c r="H163" s="66">
        <v>2018</v>
      </c>
      <c r="I163" s="67">
        <v>182.33200302017042</v>
      </c>
      <c r="J163" s="68">
        <v>182.33200302017042</v>
      </c>
      <c r="K163" s="66">
        <v>156</v>
      </c>
      <c r="L163" s="69" t="s">
        <v>1210</v>
      </c>
    </row>
    <row r="164" spans="1:12" ht="45">
      <c r="A164" s="23">
        <v>11</v>
      </c>
      <c r="B164" s="66" t="s">
        <v>161</v>
      </c>
      <c r="C164" s="66" t="s">
        <v>1075</v>
      </c>
      <c r="D164" s="66" t="s">
        <v>1140</v>
      </c>
      <c r="E164" s="66" t="s">
        <v>1080</v>
      </c>
      <c r="F164" s="66" t="s">
        <v>1207</v>
      </c>
      <c r="G164" s="66" t="s">
        <v>1098</v>
      </c>
      <c r="H164" s="66">
        <v>2018</v>
      </c>
      <c r="I164" s="67">
        <v>215.79658210889764</v>
      </c>
      <c r="J164" s="68">
        <v>215.79658210889764</v>
      </c>
      <c r="K164" s="66">
        <v>157</v>
      </c>
      <c r="L164" s="69" t="s">
        <v>1210</v>
      </c>
    </row>
    <row r="165" spans="1:12" ht="45">
      <c r="A165" s="23">
        <v>1</v>
      </c>
      <c r="B165" s="66" t="s">
        <v>1072</v>
      </c>
      <c r="C165" s="66" t="s">
        <v>1072</v>
      </c>
      <c r="D165" s="66" t="s">
        <v>1140</v>
      </c>
      <c r="E165" s="66" t="s">
        <v>1080</v>
      </c>
      <c r="F165" s="66" t="s">
        <v>1207</v>
      </c>
      <c r="G165" s="66" t="s">
        <v>1098</v>
      </c>
      <c r="H165" s="66">
        <v>2018</v>
      </c>
      <c r="I165" s="67">
        <v>213.42916956050502</v>
      </c>
      <c r="J165" s="68">
        <v>213.42916956050502</v>
      </c>
      <c r="K165" s="66">
        <v>157</v>
      </c>
      <c r="L165" s="69" t="s">
        <v>1210</v>
      </c>
    </row>
    <row r="166" spans="1:12" ht="45">
      <c r="A166" s="23">
        <v>11</v>
      </c>
      <c r="B166" s="66" t="s">
        <v>161</v>
      </c>
      <c r="C166" s="66" t="s">
        <v>1075</v>
      </c>
      <c r="D166" s="66" t="s">
        <v>1141</v>
      </c>
      <c r="E166" s="66" t="s">
        <v>1080</v>
      </c>
      <c r="F166" s="66" t="s">
        <v>1211</v>
      </c>
      <c r="G166" s="66" t="s">
        <v>1097</v>
      </c>
      <c r="H166" s="66">
        <v>2018</v>
      </c>
      <c r="I166" s="67">
        <v>0.82157904754341027</v>
      </c>
      <c r="J166" s="68">
        <v>0.82157904754341027</v>
      </c>
      <c r="K166" s="66">
        <v>158</v>
      </c>
      <c r="L166" s="69" t="s">
        <v>1210</v>
      </c>
    </row>
    <row r="167" spans="1:12" ht="30">
      <c r="A167" s="23">
        <v>1</v>
      </c>
      <c r="B167" s="66" t="s">
        <v>1072</v>
      </c>
      <c r="C167" s="66" t="s">
        <v>1072</v>
      </c>
      <c r="D167" s="66" t="s">
        <v>1141</v>
      </c>
      <c r="E167" s="66" t="s">
        <v>1080</v>
      </c>
      <c r="F167" s="66" t="s">
        <v>1211</v>
      </c>
      <c r="G167" s="66" t="s">
        <v>1097</v>
      </c>
      <c r="H167" s="66">
        <v>2018</v>
      </c>
      <c r="I167" s="67">
        <v>1.3339928944103072</v>
      </c>
      <c r="J167" s="68">
        <v>1.3339928944103072</v>
      </c>
      <c r="K167" s="66">
        <v>158</v>
      </c>
      <c r="L167" s="69" t="s">
        <v>1210</v>
      </c>
    </row>
    <row r="168" spans="1:12" ht="45">
      <c r="A168" s="23">
        <v>11</v>
      </c>
      <c r="B168" s="66" t="s">
        <v>161</v>
      </c>
      <c r="C168" s="66" t="s">
        <v>1075</v>
      </c>
      <c r="D168" s="66" t="s">
        <v>1142</v>
      </c>
      <c r="E168" s="66" t="s">
        <v>1080</v>
      </c>
      <c r="F168" s="66" t="s">
        <v>1211</v>
      </c>
      <c r="G168" s="66" t="s">
        <v>1279</v>
      </c>
      <c r="H168" s="66">
        <v>2018</v>
      </c>
      <c r="I168" s="67">
        <v>0.41502558632739706</v>
      </c>
      <c r="J168" s="68">
        <v>0.41502558632739706</v>
      </c>
      <c r="K168" s="66">
        <v>159</v>
      </c>
      <c r="L168" s="69" t="s">
        <v>1210</v>
      </c>
    </row>
    <row r="169" spans="1:12" ht="30">
      <c r="A169" s="23">
        <v>1</v>
      </c>
      <c r="B169" s="66" t="s">
        <v>1072</v>
      </c>
      <c r="C169" s="66" t="s">
        <v>1072</v>
      </c>
      <c r="D169" s="66" t="s">
        <v>1142</v>
      </c>
      <c r="E169" s="66" t="s">
        <v>1080</v>
      </c>
      <c r="F169" s="66" t="s">
        <v>1211</v>
      </c>
      <c r="G169" s="66" t="s">
        <v>1279</v>
      </c>
      <c r="H169" s="66">
        <v>2018</v>
      </c>
      <c r="I169" s="67">
        <v>0.6903246683205696</v>
      </c>
      <c r="J169" s="68">
        <v>0.6903246683205696</v>
      </c>
      <c r="K169" s="66">
        <v>159</v>
      </c>
      <c r="L169" s="69" t="s">
        <v>1210</v>
      </c>
    </row>
    <row r="170" spans="1:12" ht="45">
      <c r="A170" s="23">
        <v>11</v>
      </c>
      <c r="B170" s="66" t="s">
        <v>161</v>
      </c>
      <c r="C170" s="66" t="s">
        <v>1075</v>
      </c>
      <c r="D170" s="66" t="s">
        <v>1143</v>
      </c>
      <c r="E170" s="66" t="s">
        <v>1080</v>
      </c>
      <c r="F170" s="66" t="s">
        <v>1211</v>
      </c>
      <c r="G170" s="66" t="s">
        <v>1098</v>
      </c>
      <c r="H170" s="66">
        <v>2018</v>
      </c>
      <c r="I170" s="67">
        <v>7.7605080001307041</v>
      </c>
      <c r="J170" s="68">
        <v>7.7605080001307041</v>
      </c>
      <c r="K170" s="66">
        <v>160</v>
      </c>
      <c r="L170" s="69" t="s">
        <v>1210</v>
      </c>
    </row>
    <row r="171" spans="1:12" ht="30">
      <c r="A171" s="23">
        <v>1</v>
      </c>
      <c r="B171" s="66" t="s">
        <v>1072</v>
      </c>
      <c r="C171" s="66" t="s">
        <v>1072</v>
      </c>
      <c r="D171" s="66" t="s">
        <v>1143</v>
      </c>
      <c r="E171" s="66" t="s">
        <v>1080</v>
      </c>
      <c r="F171" s="66" t="s">
        <v>1211</v>
      </c>
      <c r="G171" s="66" t="s">
        <v>1098</v>
      </c>
      <c r="H171" s="66">
        <v>2018</v>
      </c>
      <c r="I171" s="67">
        <v>12.785128997827352</v>
      </c>
      <c r="J171" s="68">
        <v>12.785128997827352</v>
      </c>
      <c r="K171" s="66">
        <v>160</v>
      </c>
      <c r="L171" s="69" t="s">
        <v>1210</v>
      </c>
    </row>
    <row r="172" spans="1:12" ht="45">
      <c r="A172" s="23">
        <v>11</v>
      </c>
      <c r="B172" s="66" t="s">
        <v>161</v>
      </c>
      <c r="C172" s="66" t="s">
        <v>1075</v>
      </c>
      <c r="D172" s="66" t="s">
        <v>1144</v>
      </c>
      <c r="E172" s="66" t="s">
        <v>1080</v>
      </c>
      <c r="F172" s="66" t="s">
        <v>1211</v>
      </c>
      <c r="G172" s="66" t="s">
        <v>1097</v>
      </c>
      <c r="H172" s="66">
        <v>2018</v>
      </c>
      <c r="I172" s="67">
        <v>0.49350871536391339</v>
      </c>
      <c r="J172" s="68">
        <v>0.49350871536391339</v>
      </c>
      <c r="K172" s="66">
        <v>162</v>
      </c>
      <c r="L172" s="69" t="s">
        <v>1210</v>
      </c>
    </row>
    <row r="173" spans="1:12" ht="30">
      <c r="A173" s="23">
        <v>1</v>
      </c>
      <c r="B173" s="66" t="s">
        <v>1072</v>
      </c>
      <c r="C173" s="66" t="s">
        <v>1072</v>
      </c>
      <c r="D173" s="66" t="s">
        <v>1144</v>
      </c>
      <c r="E173" s="66" t="s">
        <v>1080</v>
      </c>
      <c r="F173" s="66" t="s">
        <v>1211</v>
      </c>
      <c r="G173" s="66" t="s">
        <v>1097</v>
      </c>
      <c r="H173" s="66">
        <v>2018</v>
      </c>
      <c r="I173" s="67">
        <v>1.9900549736284912</v>
      </c>
      <c r="J173" s="68">
        <v>1.9900549736284912</v>
      </c>
      <c r="K173" s="66">
        <v>162</v>
      </c>
      <c r="L173" s="69" t="s">
        <v>1210</v>
      </c>
    </row>
    <row r="174" spans="1:12" ht="30">
      <c r="A174" s="23">
        <v>1</v>
      </c>
      <c r="B174" s="66" t="s">
        <v>1072</v>
      </c>
      <c r="C174" s="66" t="s">
        <v>1072</v>
      </c>
      <c r="D174" s="66" t="s">
        <v>1145</v>
      </c>
      <c r="E174" s="66" t="s">
        <v>1080</v>
      </c>
      <c r="F174" s="66" t="s">
        <v>1211</v>
      </c>
      <c r="G174" s="66" t="s">
        <v>1279</v>
      </c>
      <c r="H174" s="66">
        <v>2018</v>
      </c>
      <c r="I174" s="67">
        <v>1.27278610721605</v>
      </c>
      <c r="J174" s="68">
        <v>1.27278610721605</v>
      </c>
      <c r="K174" s="66">
        <v>163</v>
      </c>
      <c r="L174" s="69" t="s">
        <v>1210</v>
      </c>
    </row>
    <row r="175" spans="1:12" ht="45">
      <c r="A175" s="23">
        <v>11</v>
      </c>
      <c r="B175" s="66" t="s">
        <v>161</v>
      </c>
      <c r="C175" s="66" t="s">
        <v>1075</v>
      </c>
      <c r="D175" s="66" t="s">
        <v>1146</v>
      </c>
      <c r="E175" s="66" t="s">
        <v>1080</v>
      </c>
      <c r="F175" s="66" t="s">
        <v>1211</v>
      </c>
      <c r="G175" s="66" t="s">
        <v>1098</v>
      </c>
      <c r="H175" s="66">
        <v>2018</v>
      </c>
      <c r="I175" s="67">
        <v>1.3614926316018776</v>
      </c>
      <c r="J175" s="68">
        <v>1.3614926316018776</v>
      </c>
      <c r="K175" s="66">
        <v>164</v>
      </c>
      <c r="L175" s="69" t="s">
        <v>1210</v>
      </c>
    </row>
    <row r="176" spans="1:12" ht="30">
      <c r="A176" s="23">
        <v>1</v>
      </c>
      <c r="B176" s="66" t="s">
        <v>1072</v>
      </c>
      <c r="C176" s="66" t="s">
        <v>1072</v>
      </c>
      <c r="D176" s="66" t="s">
        <v>1146</v>
      </c>
      <c r="E176" s="66" t="s">
        <v>1080</v>
      </c>
      <c r="F176" s="66" t="s">
        <v>1211</v>
      </c>
      <c r="G176" s="66" t="s">
        <v>1098</v>
      </c>
      <c r="H176" s="66">
        <v>2018</v>
      </c>
      <c r="I176" s="67">
        <v>7.3411385858492544</v>
      </c>
      <c r="J176" s="68">
        <v>7.3411385858492544</v>
      </c>
      <c r="K176" s="66">
        <v>164</v>
      </c>
      <c r="L176" s="69" t="s">
        <v>1210</v>
      </c>
    </row>
    <row r="177" spans="1:12" ht="45">
      <c r="A177" s="23">
        <v>11</v>
      </c>
      <c r="B177" s="66" t="s">
        <v>161</v>
      </c>
      <c r="C177" s="66" t="s">
        <v>1075</v>
      </c>
      <c r="D177" s="66" t="s">
        <v>1148</v>
      </c>
      <c r="E177" s="66" t="s">
        <v>1080</v>
      </c>
      <c r="F177" s="66" t="s">
        <v>1207</v>
      </c>
      <c r="G177" s="66" t="s">
        <v>1098</v>
      </c>
      <c r="H177" s="66">
        <v>2018</v>
      </c>
      <c r="I177" s="67">
        <v>4.4929256842861962</v>
      </c>
      <c r="J177" s="68">
        <v>4.4929256842861962</v>
      </c>
      <c r="K177" s="66">
        <v>165</v>
      </c>
      <c r="L177" s="69" t="s">
        <v>1210</v>
      </c>
    </row>
    <row r="178" spans="1:12" ht="30">
      <c r="A178" s="23">
        <v>1</v>
      </c>
      <c r="B178" s="66" t="s">
        <v>1072</v>
      </c>
      <c r="C178" s="66" t="s">
        <v>1072</v>
      </c>
      <c r="D178" s="66" t="s">
        <v>1148</v>
      </c>
      <c r="E178" s="66" t="s">
        <v>1080</v>
      </c>
      <c r="F178" s="66" t="s">
        <v>1207</v>
      </c>
      <c r="G178" s="66" t="s">
        <v>1098</v>
      </c>
      <c r="H178" s="66">
        <v>2018</v>
      </c>
      <c r="I178" s="67">
        <v>5.402748060372204</v>
      </c>
      <c r="J178" s="68">
        <v>5.402748060372204</v>
      </c>
      <c r="K178" s="66">
        <v>165</v>
      </c>
      <c r="L178" s="69" t="s">
        <v>1210</v>
      </c>
    </row>
    <row r="179" spans="1:12" ht="45">
      <c r="A179" s="23">
        <v>11</v>
      </c>
      <c r="B179" s="66" t="s">
        <v>161</v>
      </c>
      <c r="C179" s="66" t="s">
        <v>1075</v>
      </c>
      <c r="D179" s="66" t="s">
        <v>1147</v>
      </c>
      <c r="E179" s="66" t="s">
        <v>1080</v>
      </c>
      <c r="F179" s="66" t="s">
        <v>1207</v>
      </c>
      <c r="G179" s="66" t="s">
        <v>1279</v>
      </c>
      <c r="H179" s="66">
        <v>2018</v>
      </c>
      <c r="I179" s="67">
        <v>0.41502558632739706</v>
      </c>
      <c r="J179" s="68">
        <v>0.41502558632739706</v>
      </c>
      <c r="K179" s="66">
        <v>166</v>
      </c>
      <c r="L179" s="69" t="s">
        <v>1210</v>
      </c>
    </row>
    <row r="180" spans="1:12" ht="30">
      <c r="A180" s="23">
        <v>1</v>
      </c>
      <c r="B180" s="66" t="s">
        <v>1072</v>
      </c>
      <c r="C180" s="66" t="s">
        <v>1072</v>
      </c>
      <c r="D180" s="66" t="s">
        <v>1147</v>
      </c>
      <c r="E180" s="66" t="s">
        <v>1080</v>
      </c>
      <c r="F180" s="66" t="s">
        <v>1207</v>
      </c>
      <c r="G180" s="66" t="s">
        <v>1279</v>
      </c>
      <c r="H180" s="66">
        <v>2018</v>
      </c>
      <c r="I180" s="67">
        <v>0.47459820947039155</v>
      </c>
      <c r="J180" s="68">
        <v>0.47459820947039155</v>
      </c>
      <c r="K180" s="66">
        <v>166</v>
      </c>
      <c r="L180" s="69" t="s">
        <v>1210</v>
      </c>
    </row>
    <row r="181" spans="1:12" ht="45">
      <c r="A181" s="23">
        <v>11</v>
      </c>
      <c r="B181" s="66" t="s">
        <v>161</v>
      </c>
      <c r="C181" s="66" t="s">
        <v>1075</v>
      </c>
      <c r="D181" s="66" t="s">
        <v>1149</v>
      </c>
      <c r="E181" s="66" t="s">
        <v>1080</v>
      </c>
      <c r="F181" s="66" t="s">
        <v>1211</v>
      </c>
      <c r="G181" s="66" t="s">
        <v>1097</v>
      </c>
      <c r="H181" s="66">
        <v>2018</v>
      </c>
      <c r="I181" s="67">
        <v>103.38203014921244</v>
      </c>
      <c r="J181" s="68">
        <v>103.38203014921244</v>
      </c>
      <c r="K181" s="66">
        <v>167</v>
      </c>
      <c r="L181" s="69" t="s">
        <v>1210</v>
      </c>
    </row>
    <row r="182" spans="1:12" ht="30">
      <c r="A182" s="23">
        <v>1</v>
      </c>
      <c r="B182" s="66" t="s">
        <v>1072</v>
      </c>
      <c r="C182" s="66" t="s">
        <v>1072</v>
      </c>
      <c r="D182" s="66" t="s">
        <v>1149</v>
      </c>
      <c r="E182" s="66" t="s">
        <v>1080</v>
      </c>
      <c r="F182" s="66" t="s">
        <v>1211</v>
      </c>
      <c r="G182" s="66" t="s">
        <v>1097</v>
      </c>
      <c r="H182" s="66">
        <v>2018</v>
      </c>
      <c r="I182" s="67">
        <v>48.811018693832885</v>
      </c>
      <c r="J182" s="68">
        <v>48.811018693832885</v>
      </c>
      <c r="K182" s="66">
        <v>167</v>
      </c>
      <c r="L182" s="69" t="s">
        <v>1210</v>
      </c>
    </row>
    <row r="183" spans="1:12" ht="45">
      <c r="A183" s="23">
        <v>11</v>
      </c>
      <c r="B183" s="66" t="s">
        <v>161</v>
      </c>
      <c r="C183" s="66" t="s">
        <v>1075</v>
      </c>
      <c r="D183" s="66" t="s">
        <v>1150</v>
      </c>
      <c r="E183" s="66" t="s">
        <v>1080</v>
      </c>
      <c r="F183" s="66" t="s">
        <v>1207</v>
      </c>
      <c r="G183" s="66" t="s">
        <v>1279</v>
      </c>
      <c r="H183" s="66">
        <v>2018</v>
      </c>
      <c r="I183" s="67">
        <v>173.48069508485199</v>
      </c>
      <c r="J183" s="68">
        <v>173.48069508485199</v>
      </c>
      <c r="K183" s="66">
        <v>168</v>
      </c>
      <c r="L183" s="69" t="s">
        <v>1210</v>
      </c>
    </row>
    <row r="184" spans="1:12" ht="30">
      <c r="A184" s="23">
        <v>1</v>
      </c>
      <c r="B184" s="66" t="s">
        <v>1072</v>
      </c>
      <c r="C184" s="66" t="s">
        <v>1072</v>
      </c>
      <c r="D184" s="66" t="s">
        <v>1150</v>
      </c>
      <c r="E184" s="66" t="s">
        <v>1080</v>
      </c>
      <c r="F184" s="66" t="s">
        <v>1207</v>
      </c>
      <c r="G184" s="66" t="s">
        <v>1279</v>
      </c>
      <c r="H184" s="66">
        <v>2018</v>
      </c>
      <c r="I184" s="67">
        <v>78.114550749649453</v>
      </c>
      <c r="J184" s="68">
        <v>78.114550749649453</v>
      </c>
      <c r="K184" s="66">
        <v>168</v>
      </c>
      <c r="L184" s="69" t="s">
        <v>1210</v>
      </c>
    </row>
    <row r="185" spans="1:12" ht="45">
      <c r="A185" s="23">
        <v>11</v>
      </c>
      <c r="B185" s="66" t="s">
        <v>161</v>
      </c>
      <c r="C185" s="66" t="s">
        <v>1075</v>
      </c>
      <c r="D185" s="66" t="s">
        <v>1151</v>
      </c>
      <c r="E185" s="66" t="s">
        <v>1080</v>
      </c>
      <c r="F185" s="66" t="s">
        <v>1207</v>
      </c>
      <c r="G185" s="66" t="s">
        <v>1098</v>
      </c>
      <c r="H185" s="66">
        <v>2018</v>
      </c>
      <c r="I185" s="67">
        <v>272.97927263617652</v>
      </c>
      <c r="J185" s="68">
        <v>272.97927263617652</v>
      </c>
      <c r="K185" s="66">
        <v>169</v>
      </c>
      <c r="L185" s="69" t="s">
        <v>1210</v>
      </c>
    </row>
    <row r="186" spans="1:12" ht="30">
      <c r="A186" s="23">
        <v>1</v>
      </c>
      <c r="B186" s="66" t="s">
        <v>1072</v>
      </c>
      <c r="C186" s="66" t="s">
        <v>1072</v>
      </c>
      <c r="D186" s="66" t="s">
        <v>1151</v>
      </c>
      <c r="E186" s="66" t="s">
        <v>1080</v>
      </c>
      <c r="F186" s="66" t="s">
        <v>1207</v>
      </c>
      <c r="G186" s="66" t="s">
        <v>1098</v>
      </c>
      <c r="H186" s="66">
        <v>2018</v>
      </c>
      <c r="I186" s="67">
        <v>128.49054642816489</v>
      </c>
      <c r="J186" s="68">
        <v>128.49054642816489</v>
      </c>
      <c r="K186" s="66">
        <v>169</v>
      </c>
      <c r="L186" s="69" t="s">
        <v>1210</v>
      </c>
    </row>
    <row r="187" spans="1:12" ht="45">
      <c r="A187" s="23">
        <v>11</v>
      </c>
      <c r="B187" s="66" t="s">
        <v>161</v>
      </c>
      <c r="C187" s="66" t="s">
        <v>1075</v>
      </c>
      <c r="D187" s="66" t="s">
        <v>1081</v>
      </c>
      <c r="E187" s="66" t="s">
        <v>1080</v>
      </c>
      <c r="F187" s="66" t="s">
        <v>1207</v>
      </c>
      <c r="G187" s="66" t="s">
        <v>1098</v>
      </c>
      <c r="H187" s="66">
        <v>2019</v>
      </c>
      <c r="I187" s="67">
        <v>30.097067064956551</v>
      </c>
      <c r="J187" s="68">
        <v>30.097067064956551</v>
      </c>
      <c r="K187" s="66">
        <v>143</v>
      </c>
      <c r="L187" s="69" t="s">
        <v>1210</v>
      </c>
    </row>
    <row r="188" spans="1:12" ht="30">
      <c r="A188" s="23">
        <v>1</v>
      </c>
      <c r="B188" s="66" t="s">
        <v>1072</v>
      </c>
      <c r="C188" s="66" t="s">
        <v>1072</v>
      </c>
      <c r="D188" s="66" t="s">
        <v>1081</v>
      </c>
      <c r="E188" s="66" t="s">
        <v>1080</v>
      </c>
      <c r="F188" s="66" t="s">
        <v>1207</v>
      </c>
      <c r="G188" s="66" t="s">
        <v>1098</v>
      </c>
      <c r="H188" s="66">
        <v>2019</v>
      </c>
      <c r="I188" s="67">
        <v>23.275103692646695</v>
      </c>
      <c r="J188" s="68">
        <v>23.275103692646695</v>
      </c>
      <c r="K188" s="66">
        <v>143</v>
      </c>
      <c r="L188" s="69" t="s">
        <v>1210</v>
      </c>
    </row>
    <row r="189" spans="1:12" ht="45">
      <c r="A189" s="23">
        <v>11</v>
      </c>
      <c r="B189" s="66" t="s">
        <v>161</v>
      </c>
      <c r="C189" s="66" t="s">
        <v>1075</v>
      </c>
      <c r="D189" s="66" t="s">
        <v>1138</v>
      </c>
      <c r="E189" s="66" t="s">
        <v>1080</v>
      </c>
      <c r="F189" s="66" t="s">
        <v>1207</v>
      </c>
      <c r="G189" s="66" t="s">
        <v>1097</v>
      </c>
      <c r="H189" s="66">
        <v>2019</v>
      </c>
      <c r="I189" s="67">
        <v>126.59684658763955</v>
      </c>
      <c r="J189" s="68">
        <v>126.59684658763955</v>
      </c>
      <c r="K189" s="66">
        <v>155</v>
      </c>
      <c r="L189" s="69" t="s">
        <v>1210</v>
      </c>
    </row>
    <row r="190" spans="1:12" ht="45">
      <c r="A190" s="23">
        <v>1</v>
      </c>
      <c r="B190" s="66" t="s">
        <v>1072</v>
      </c>
      <c r="C190" s="66" t="s">
        <v>1072</v>
      </c>
      <c r="D190" s="66" t="s">
        <v>1138</v>
      </c>
      <c r="E190" s="66" t="s">
        <v>1080</v>
      </c>
      <c r="F190" s="66" t="s">
        <v>1207</v>
      </c>
      <c r="G190" s="66" t="s">
        <v>1097</v>
      </c>
      <c r="H190" s="66">
        <v>2019</v>
      </c>
      <c r="I190" s="67">
        <v>82.640955956234208</v>
      </c>
      <c r="J190" s="68">
        <v>82.640955956234208</v>
      </c>
      <c r="K190" s="66">
        <v>155</v>
      </c>
      <c r="L190" s="69" t="s">
        <v>1210</v>
      </c>
    </row>
    <row r="191" spans="1:12" ht="45">
      <c r="A191" s="23">
        <v>11</v>
      </c>
      <c r="B191" s="66" t="s">
        <v>161</v>
      </c>
      <c r="C191" s="66" t="s">
        <v>1075</v>
      </c>
      <c r="D191" s="66" t="s">
        <v>1139</v>
      </c>
      <c r="E191" s="66" t="s">
        <v>1080</v>
      </c>
      <c r="F191" s="66" t="s">
        <v>1207</v>
      </c>
      <c r="G191" s="66" t="s">
        <v>1279</v>
      </c>
      <c r="H191" s="66">
        <v>2019</v>
      </c>
      <c r="I191" s="67">
        <v>236.39511357394647</v>
      </c>
      <c r="J191" s="68">
        <v>236.39511357394647</v>
      </c>
      <c r="K191" s="66">
        <v>156</v>
      </c>
      <c r="L191" s="69" t="s">
        <v>1210</v>
      </c>
    </row>
    <row r="192" spans="1:12" ht="45">
      <c r="A192" s="23">
        <v>1</v>
      </c>
      <c r="B192" s="66" t="s">
        <v>1072</v>
      </c>
      <c r="C192" s="66" t="s">
        <v>1072</v>
      </c>
      <c r="D192" s="66" t="s">
        <v>1139</v>
      </c>
      <c r="E192" s="66" t="s">
        <v>1080</v>
      </c>
      <c r="F192" s="66" t="s">
        <v>1207</v>
      </c>
      <c r="G192" s="66" t="s">
        <v>1279</v>
      </c>
      <c r="H192" s="66">
        <v>2019</v>
      </c>
      <c r="I192" s="67">
        <v>177.87762292675265</v>
      </c>
      <c r="J192" s="68">
        <v>177.87762292675265</v>
      </c>
      <c r="K192" s="66">
        <v>156</v>
      </c>
      <c r="L192" s="69" t="s">
        <v>1210</v>
      </c>
    </row>
    <row r="193" spans="1:12" ht="45">
      <c r="A193" s="23">
        <v>11</v>
      </c>
      <c r="B193" s="66" t="s">
        <v>161</v>
      </c>
      <c r="C193" s="66" t="s">
        <v>1075</v>
      </c>
      <c r="D193" s="66" t="s">
        <v>1140</v>
      </c>
      <c r="E193" s="66" t="s">
        <v>1080</v>
      </c>
      <c r="F193" s="66" t="s">
        <v>1207</v>
      </c>
      <c r="G193" s="66" t="s">
        <v>1098</v>
      </c>
      <c r="H193" s="66">
        <v>2019</v>
      </c>
      <c r="I193" s="67">
        <v>274.41443500401562</v>
      </c>
      <c r="J193" s="68">
        <v>274.41443500401562</v>
      </c>
      <c r="K193" s="66">
        <v>157</v>
      </c>
      <c r="L193" s="69" t="s">
        <v>1210</v>
      </c>
    </row>
    <row r="194" spans="1:12" ht="45">
      <c r="A194" s="23">
        <v>1</v>
      </c>
      <c r="B194" s="66" t="s">
        <v>1072</v>
      </c>
      <c r="C194" s="66" t="s">
        <v>1072</v>
      </c>
      <c r="D194" s="66" t="s">
        <v>1140</v>
      </c>
      <c r="E194" s="66" t="s">
        <v>1080</v>
      </c>
      <c r="F194" s="66" t="s">
        <v>1207</v>
      </c>
      <c r="G194" s="66" t="s">
        <v>1098</v>
      </c>
      <c r="H194" s="66">
        <v>2019</v>
      </c>
      <c r="I194" s="67">
        <v>214.76947451613015</v>
      </c>
      <c r="J194" s="68">
        <v>214.76947451613015</v>
      </c>
      <c r="K194" s="66">
        <v>157</v>
      </c>
      <c r="L194" s="69" t="s">
        <v>1210</v>
      </c>
    </row>
    <row r="195" spans="1:12" ht="45">
      <c r="A195" s="23">
        <v>11</v>
      </c>
      <c r="B195" s="66" t="s">
        <v>161</v>
      </c>
      <c r="C195" s="66" t="s">
        <v>1075</v>
      </c>
      <c r="D195" s="66" t="s">
        <v>1141</v>
      </c>
      <c r="E195" s="66" t="s">
        <v>1080</v>
      </c>
      <c r="F195" s="66" t="s">
        <v>1211</v>
      </c>
      <c r="G195" s="66" t="s">
        <v>1097</v>
      </c>
      <c r="H195" s="66">
        <v>2019</v>
      </c>
      <c r="I195" s="67">
        <v>1.2024123827862643</v>
      </c>
      <c r="J195" s="68">
        <v>1.2024123827862643</v>
      </c>
      <c r="K195" s="66">
        <v>158</v>
      </c>
      <c r="L195" s="69" t="s">
        <v>1210</v>
      </c>
    </row>
    <row r="196" spans="1:12" ht="30">
      <c r="A196" s="23">
        <v>1</v>
      </c>
      <c r="B196" s="66" t="s">
        <v>1072</v>
      </c>
      <c r="C196" s="66" t="s">
        <v>1072</v>
      </c>
      <c r="D196" s="66" t="s">
        <v>1141</v>
      </c>
      <c r="E196" s="66" t="s">
        <v>1080</v>
      </c>
      <c r="F196" s="66" t="s">
        <v>1211</v>
      </c>
      <c r="G196" s="66" t="s">
        <v>1097</v>
      </c>
      <c r="H196" s="66">
        <v>2019</v>
      </c>
      <c r="I196" s="67">
        <v>1.2235154518195714</v>
      </c>
      <c r="J196" s="68">
        <v>1.2235154518195714</v>
      </c>
      <c r="K196" s="66">
        <v>158</v>
      </c>
      <c r="L196" s="69" t="s">
        <v>1210</v>
      </c>
    </row>
    <row r="197" spans="1:12" ht="45">
      <c r="A197" s="23">
        <v>11</v>
      </c>
      <c r="B197" s="66" t="s">
        <v>161</v>
      </c>
      <c r="C197" s="66" t="s">
        <v>1075</v>
      </c>
      <c r="D197" s="66" t="s">
        <v>1142</v>
      </c>
      <c r="E197" s="66" t="s">
        <v>1080</v>
      </c>
      <c r="F197" s="66" t="s">
        <v>1211</v>
      </c>
      <c r="G197" s="66" t="s">
        <v>1279</v>
      </c>
      <c r="H197" s="66">
        <v>2019</v>
      </c>
      <c r="I197" s="67">
        <v>1.0429196187085874</v>
      </c>
      <c r="J197" s="68">
        <v>1.0429196187085874</v>
      </c>
      <c r="K197" s="66">
        <v>159</v>
      </c>
      <c r="L197" s="69" t="s">
        <v>1210</v>
      </c>
    </row>
    <row r="198" spans="1:12" ht="30">
      <c r="A198" s="23">
        <v>1</v>
      </c>
      <c r="B198" s="66" t="s">
        <v>1072</v>
      </c>
      <c r="C198" s="66" t="s">
        <v>1072</v>
      </c>
      <c r="D198" s="66" t="s">
        <v>1142</v>
      </c>
      <c r="E198" s="66" t="s">
        <v>1080</v>
      </c>
      <c r="F198" s="66" t="s">
        <v>1211</v>
      </c>
      <c r="G198" s="66" t="s">
        <v>1279</v>
      </c>
      <c r="H198" s="66">
        <v>2019</v>
      </c>
      <c r="I198" s="67">
        <v>0.57613913375987547</v>
      </c>
      <c r="J198" s="68">
        <v>0.57613913375987547</v>
      </c>
      <c r="K198" s="66">
        <v>159</v>
      </c>
      <c r="L198" s="69" t="s">
        <v>1210</v>
      </c>
    </row>
    <row r="199" spans="1:12" ht="45">
      <c r="A199" s="23">
        <v>11</v>
      </c>
      <c r="B199" s="66" t="s">
        <v>161</v>
      </c>
      <c r="C199" s="66" t="s">
        <v>1075</v>
      </c>
      <c r="D199" s="66" t="s">
        <v>1143</v>
      </c>
      <c r="E199" s="66" t="s">
        <v>1080</v>
      </c>
      <c r="F199" s="66" t="s">
        <v>1211</v>
      </c>
      <c r="G199" s="66" t="s">
        <v>1098</v>
      </c>
      <c r="H199" s="66">
        <v>2019</v>
      </c>
      <c r="I199" s="67">
        <v>7.7254503696145163</v>
      </c>
      <c r="J199" s="68">
        <v>7.7254503696145163</v>
      </c>
      <c r="K199" s="66">
        <v>160</v>
      </c>
      <c r="L199" s="69" t="s">
        <v>1210</v>
      </c>
    </row>
    <row r="200" spans="1:12" ht="30">
      <c r="A200" s="23">
        <v>1</v>
      </c>
      <c r="B200" s="66" t="s">
        <v>1072</v>
      </c>
      <c r="C200" s="66" t="s">
        <v>1072</v>
      </c>
      <c r="D200" s="66" t="s">
        <v>1143</v>
      </c>
      <c r="E200" s="66" t="s">
        <v>1080</v>
      </c>
      <c r="F200" s="66" t="s">
        <v>1211</v>
      </c>
      <c r="G200" s="66" t="s">
        <v>1098</v>
      </c>
      <c r="H200" s="66">
        <v>2019</v>
      </c>
      <c r="I200" s="67">
        <v>13.244151924222855</v>
      </c>
      <c r="J200" s="68">
        <v>13.244151924222855</v>
      </c>
      <c r="K200" s="66">
        <v>160</v>
      </c>
      <c r="L200" s="69" t="s">
        <v>1210</v>
      </c>
    </row>
    <row r="201" spans="1:12" ht="45">
      <c r="A201" s="23">
        <v>11</v>
      </c>
      <c r="B201" s="66" t="s">
        <v>161</v>
      </c>
      <c r="C201" s="66" t="s">
        <v>1075</v>
      </c>
      <c r="D201" s="66" t="s">
        <v>1144</v>
      </c>
      <c r="E201" s="66" t="s">
        <v>1080</v>
      </c>
      <c r="F201" s="66" t="s">
        <v>1211</v>
      </c>
      <c r="G201" s="66" t="s">
        <v>1097</v>
      </c>
      <c r="H201" s="66">
        <v>2019</v>
      </c>
      <c r="I201" s="67">
        <v>1.2409257305950239</v>
      </c>
      <c r="J201" s="68">
        <v>1.2409257305950239</v>
      </c>
      <c r="K201" s="66">
        <v>162</v>
      </c>
      <c r="L201" s="69" t="s">
        <v>1210</v>
      </c>
    </row>
    <row r="202" spans="1:12" ht="30">
      <c r="A202" s="23">
        <v>1</v>
      </c>
      <c r="B202" s="66" t="s">
        <v>1072</v>
      </c>
      <c r="C202" s="66" t="s">
        <v>1072</v>
      </c>
      <c r="D202" s="66" t="s">
        <v>1144</v>
      </c>
      <c r="E202" s="66" t="s">
        <v>1080</v>
      </c>
      <c r="F202" s="66" t="s">
        <v>1211</v>
      </c>
      <c r="G202" s="66" t="s">
        <v>1097</v>
      </c>
      <c r="H202" s="66">
        <v>2019</v>
      </c>
      <c r="I202" s="67">
        <v>1.4810976522026391</v>
      </c>
      <c r="J202" s="68">
        <v>1.4810976522026391</v>
      </c>
      <c r="K202" s="66">
        <v>162</v>
      </c>
      <c r="L202" s="69" t="s">
        <v>1210</v>
      </c>
    </row>
    <row r="203" spans="1:12" ht="45">
      <c r="A203" s="23">
        <v>11</v>
      </c>
      <c r="B203" s="66" t="s">
        <v>161</v>
      </c>
      <c r="C203" s="66" t="s">
        <v>1075</v>
      </c>
      <c r="D203" s="66" t="s">
        <v>1145</v>
      </c>
      <c r="E203" s="66" t="s">
        <v>1080</v>
      </c>
      <c r="F203" s="66" t="s">
        <v>1211</v>
      </c>
      <c r="G203" s="66" t="s">
        <v>1279</v>
      </c>
      <c r="H203" s="66">
        <v>2019</v>
      </c>
      <c r="I203" s="67">
        <v>0.69527974580572494</v>
      </c>
      <c r="J203" s="68">
        <v>0.69527974580572494</v>
      </c>
      <c r="K203" s="66">
        <v>163</v>
      </c>
      <c r="L203" s="69" t="s">
        <v>1210</v>
      </c>
    </row>
    <row r="204" spans="1:12" ht="30">
      <c r="A204" s="23">
        <v>1</v>
      </c>
      <c r="B204" s="66" t="s">
        <v>1072</v>
      </c>
      <c r="C204" s="66" t="s">
        <v>1072</v>
      </c>
      <c r="D204" s="66" t="s">
        <v>1145</v>
      </c>
      <c r="E204" s="66" t="s">
        <v>1080</v>
      </c>
      <c r="F204" s="66" t="s">
        <v>1211</v>
      </c>
      <c r="G204" s="66" t="s">
        <v>1279</v>
      </c>
      <c r="H204" s="66">
        <v>2019</v>
      </c>
      <c r="I204" s="67">
        <v>1.6217249691018716</v>
      </c>
      <c r="J204" s="68">
        <v>1.6217249691018716</v>
      </c>
      <c r="K204" s="66">
        <v>163</v>
      </c>
      <c r="L204" s="69" t="s">
        <v>1210</v>
      </c>
    </row>
    <row r="205" spans="1:12" ht="45">
      <c r="A205" s="23">
        <v>11</v>
      </c>
      <c r="B205" s="66" t="s">
        <v>161</v>
      </c>
      <c r="C205" s="66" t="s">
        <v>1075</v>
      </c>
      <c r="D205" s="66" t="s">
        <v>1146</v>
      </c>
      <c r="E205" s="66" t="s">
        <v>1080</v>
      </c>
      <c r="F205" s="66" t="s">
        <v>1211</v>
      </c>
      <c r="G205" s="66" t="s">
        <v>1098</v>
      </c>
      <c r="H205" s="66">
        <v>2019</v>
      </c>
      <c r="I205" s="67">
        <v>1.4485219443027217</v>
      </c>
      <c r="J205" s="68">
        <v>1.4485219443027217</v>
      </c>
      <c r="K205" s="66">
        <v>164</v>
      </c>
      <c r="L205" s="69" t="s">
        <v>1210</v>
      </c>
    </row>
    <row r="206" spans="1:12" ht="30">
      <c r="A206" s="23">
        <v>1</v>
      </c>
      <c r="B206" s="66" t="s">
        <v>1072</v>
      </c>
      <c r="C206" s="66" t="s">
        <v>1072</v>
      </c>
      <c r="D206" s="66" t="s">
        <v>1146</v>
      </c>
      <c r="E206" s="66" t="s">
        <v>1080</v>
      </c>
      <c r="F206" s="66" t="s">
        <v>1211</v>
      </c>
      <c r="G206" s="66" t="s">
        <v>1098</v>
      </c>
      <c r="H206" s="66">
        <v>2019</v>
      </c>
      <c r="I206" s="67">
        <v>6.3646080009095831</v>
      </c>
      <c r="J206" s="68">
        <v>6.3646080009095831</v>
      </c>
      <c r="K206" s="66">
        <v>164</v>
      </c>
      <c r="L206" s="69" t="s">
        <v>1210</v>
      </c>
    </row>
    <row r="207" spans="1:12" ht="45">
      <c r="A207" s="23">
        <v>11</v>
      </c>
      <c r="B207" s="66" t="s">
        <v>161</v>
      </c>
      <c r="C207" s="66" t="s">
        <v>1075</v>
      </c>
      <c r="D207" s="66" t="s">
        <v>1148</v>
      </c>
      <c r="E207" s="66" t="s">
        <v>1080</v>
      </c>
      <c r="F207" s="66" t="s">
        <v>1207</v>
      </c>
      <c r="G207" s="66" t="s">
        <v>1098</v>
      </c>
      <c r="H207" s="66">
        <v>2019</v>
      </c>
      <c r="I207" s="67">
        <v>5.6331408945105848</v>
      </c>
      <c r="J207" s="68">
        <v>5.6331408945105848</v>
      </c>
      <c r="K207" s="66">
        <v>165</v>
      </c>
      <c r="L207" s="69" t="s">
        <v>1210</v>
      </c>
    </row>
    <row r="208" spans="1:12" ht="30">
      <c r="A208" s="23">
        <v>1</v>
      </c>
      <c r="B208" s="66" t="s">
        <v>1072</v>
      </c>
      <c r="C208" s="66" t="s">
        <v>1072</v>
      </c>
      <c r="D208" s="66" t="s">
        <v>1148</v>
      </c>
      <c r="E208" s="66" t="s">
        <v>1080</v>
      </c>
      <c r="F208" s="66" t="s">
        <v>1207</v>
      </c>
      <c r="G208" s="66" t="s">
        <v>1098</v>
      </c>
      <c r="H208" s="66">
        <v>2019</v>
      </c>
      <c r="I208" s="67">
        <v>5.4171259036867969</v>
      </c>
      <c r="J208" s="68">
        <v>5.4171259036867969</v>
      </c>
      <c r="K208" s="66">
        <v>165</v>
      </c>
      <c r="L208" s="69" t="s">
        <v>1210</v>
      </c>
    </row>
    <row r="209" spans="1:12" ht="45">
      <c r="A209" s="23">
        <v>11</v>
      </c>
      <c r="B209" s="66" t="s">
        <v>161</v>
      </c>
      <c r="C209" s="66" t="s">
        <v>1075</v>
      </c>
      <c r="D209" s="66" t="s">
        <v>1147</v>
      </c>
      <c r="E209" s="66" t="s">
        <v>1080</v>
      </c>
      <c r="F209" s="66" t="s">
        <v>1207</v>
      </c>
      <c r="G209" s="66" t="s">
        <v>1279</v>
      </c>
      <c r="H209" s="66">
        <v>2019</v>
      </c>
      <c r="I209" s="67">
        <v>0.5214598093542937</v>
      </c>
      <c r="J209" s="68">
        <v>0.5214598093542937</v>
      </c>
      <c r="K209" s="66">
        <v>166</v>
      </c>
      <c r="L209" s="69" t="s">
        <v>1210</v>
      </c>
    </row>
    <row r="210" spans="1:12" ht="30">
      <c r="A210" s="23">
        <v>1</v>
      </c>
      <c r="B210" s="66" t="s">
        <v>1072</v>
      </c>
      <c r="C210" s="66" t="s">
        <v>1072</v>
      </c>
      <c r="D210" s="66" t="s">
        <v>1147</v>
      </c>
      <c r="E210" s="66" t="s">
        <v>1080</v>
      </c>
      <c r="F210" s="66" t="s">
        <v>1207</v>
      </c>
      <c r="G210" s="66" t="s">
        <v>1279</v>
      </c>
      <c r="H210" s="66">
        <v>2019</v>
      </c>
      <c r="I210" s="67">
        <v>0.57613913375987547</v>
      </c>
      <c r="J210" s="68">
        <v>0.57613913375987547</v>
      </c>
      <c r="K210" s="66">
        <v>166</v>
      </c>
      <c r="L210" s="69" t="s">
        <v>1210</v>
      </c>
    </row>
    <row r="211" spans="1:12" ht="45">
      <c r="A211" s="23">
        <v>11</v>
      </c>
      <c r="B211" s="66" t="s">
        <v>161</v>
      </c>
      <c r="C211" s="66" t="s">
        <v>1075</v>
      </c>
      <c r="D211" s="66" t="s">
        <v>1149</v>
      </c>
      <c r="E211" s="66" t="s">
        <v>1080</v>
      </c>
      <c r="F211" s="66" t="s">
        <v>1211</v>
      </c>
      <c r="G211" s="66" t="s">
        <v>1097</v>
      </c>
      <c r="H211" s="66">
        <v>2019</v>
      </c>
      <c r="I211" s="67">
        <v>134.3266404769798</v>
      </c>
      <c r="J211" s="68">
        <v>134.3266404769798</v>
      </c>
      <c r="K211" s="66">
        <v>167</v>
      </c>
      <c r="L211" s="69" t="s">
        <v>1210</v>
      </c>
    </row>
    <row r="212" spans="1:12" ht="30">
      <c r="A212" s="23">
        <v>1</v>
      </c>
      <c r="B212" s="66" t="s">
        <v>1072</v>
      </c>
      <c r="C212" s="66" t="s">
        <v>1072</v>
      </c>
      <c r="D212" s="66" t="s">
        <v>1149</v>
      </c>
      <c r="E212" s="66" t="s">
        <v>1080</v>
      </c>
      <c r="F212" s="66" t="s">
        <v>1211</v>
      </c>
      <c r="G212" s="66" t="s">
        <v>1097</v>
      </c>
      <c r="H212" s="66">
        <v>2019</v>
      </c>
      <c r="I212" s="67">
        <v>48.489849222112483</v>
      </c>
      <c r="J212" s="68">
        <v>48.489849222112483</v>
      </c>
      <c r="K212" s="66">
        <v>167</v>
      </c>
      <c r="L212" s="69" t="s">
        <v>1210</v>
      </c>
    </row>
    <row r="213" spans="1:12" ht="45">
      <c r="A213" s="23">
        <v>11</v>
      </c>
      <c r="B213" s="66" t="s">
        <v>161</v>
      </c>
      <c r="C213" s="66" t="s">
        <v>1075</v>
      </c>
      <c r="D213" s="66" t="s">
        <v>1150</v>
      </c>
      <c r="E213" s="66" t="s">
        <v>1080</v>
      </c>
      <c r="F213" s="66" t="s">
        <v>1207</v>
      </c>
      <c r="G213" s="66" t="s">
        <v>1279</v>
      </c>
      <c r="H213" s="66">
        <v>2019</v>
      </c>
      <c r="I213" s="67">
        <v>228.05175662427777</v>
      </c>
      <c r="J213" s="68">
        <v>228.05175662427777</v>
      </c>
      <c r="K213" s="66">
        <v>168</v>
      </c>
      <c r="L213" s="69" t="s">
        <v>1210</v>
      </c>
    </row>
    <row r="214" spans="1:12" ht="30">
      <c r="A214" s="23">
        <v>1</v>
      </c>
      <c r="B214" s="66" t="s">
        <v>1072</v>
      </c>
      <c r="C214" s="66" t="s">
        <v>1072</v>
      </c>
      <c r="D214" s="66" t="s">
        <v>1150</v>
      </c>
      <c r="E214" s="66" t="s">
        <v>1080</v>
      </c>
      <c r="F214" s="66" t="s">
        <v>1207</v>
      </c>
      <c r="G214" s="66" t="s">
        <v>1279</v>
      </c>
      <c r="H214" s="66">
        <v>2019</v>
      </c>
      <c r="I214" s="67">
        <v>76.434458412143471</v>
      </c>
      <c r="J214" s="68">
        <v>76.434458412143471</v>
      </c>
      <c r="K214" s="66">
        <v>168</v>
      </c>
      <c r="L214" s="69" t="s">
        <v>1210</v>
      </c>
    </row>
    <row r="215" spans="1:12" ht="45">
      <c r="A215" s="23">
        <v>11</v>
      </c>
      <c r="B215" s="66" t="s">
        <v>161</v>
      </c>
      <c r="C215" s="66" t="s">
        <v>1075</v>
      </c>
      <c r="D215" s="66" t="s">
        <v>1151</v>
      </c>
      <c r="E215" s="66" t="s">
        <v>1080</v>
      </c>
      <c r="F215" s="66" t="s">
        <v>1207</v>
      </c>
      <c r="G215" s="66" t="s">
        <v>1098</v>
      </c>
      <c r="H215" s="66">
        <v>2019</v>
      </c>
      <c r="I215" s="67">
        <v>272.32212552891167</v>
      </c>
      <c r="J215" s="68">
        <v>272.32212552891167</v>
      </c>
      <c r="K215" s="66">
        <v>169</v>
      </c>
      <c r="L215" s="69" t="s">
        <v>1210</v>
      </c>
    </row>
    <row r="216" spans="1:12" ht="30">
      <c r="A216" s="23">
        <v>1</v>
      </c>
      <c r="B216" s="66" t="s">
        <v>1072</v>
      </c>
      <c r="C216" s="66" t="s">
        <v>1072</v>
      </c>
      <c r="D216" s="66" t="s">
        <v>1151</v>
      </c>
      <c r="E216" s="66" t="s">
        <v>1080</v>
      </c>
      <c r="F216" s="66" t="s">
        <v>1207</v>
      </c>
      <c r="G216" s="66" t="s">
        <v>1098</v>
      </c>
      <c r="H216" s="66">
        <v>2019</v>
      </c>
      <c r="I216" s="67">
        <v>118.62063908491356</v>
      </c>
      <c r="J216" s="68">
        <v>118.62063908491356</v>
      </c>
      <c r="K216" s="66">
        <v>169</v>
      </c>
      <c r="L216" s="69" t="s">
        <v>1210</v>
      </c>
    </row>
    <row r="217" spans="1:12" ht="45">
      <c r="A217" s="23">
        <v>11</v>
      </c>
      <c r="B217" s="66" t="s">
        <v>161</v>
      </c>
      <c r="C217" s="66" t="s">
        <v>1075</v>
      </c>
      <c r="D217" s="66" t="s">
        <v>1081</v>
      </c>
      <c r="E217" s="66" t="s">
        <v>1080</v>
      </c>
      <c r="F217" s="66" t="s">
        <v>1207</v>
      </c>
      <c r="G217" s="66" t="s">
        <v>1098</v>
      </c>
      <c r="H217" s="66">
        <v>2020</v>
      </c>
      <c r="I217" s="67">
        <v>13.671229710837215</v>
      </c>
      <c r="J217" s="68">
        <v>13.671229710837215</v>
      </c>
      <c r="K217" s="66">
        <v>143</v>
      </c>
      <c r="L217" s="69" t="s">
        <v>1210</v>
      </c>
    </row>
    <row r="218" spans="1:12" ht="30">
      <c r="A218" s="23">
        <v>1</v>
      </c>
      <c r="B218" s="66" t="s">
        <v>1072</v>
      </c>
      <c r="C218" s="66" t="s">
        <v>1072</v>
      </c>
      <c r="D218" s="66" t="s">
        <v>1081</v>
      </c>
      <c r="E218" s="66" t="s">
        <v>1080</v>
      </c>
      <c r="F218" s="66" t="s">
        <v>1207</v>
      </c>
      <c r="G218" s="66" t="s">
        <v>1098</v>
      </c>
      <c r="H218" s="66">
        <v>2020</v>
      </c>
      <c r="I218" s="67">
        <v>12.700638124594086</v>
      </c>
      <c r="J218" s="68">
        <v>12.700638124594086</v>
      </c>
      <c r="K218" s="66">
        <v>143</v>
      </c>
      <c r="L218" s="69" t="s">
        <v>1210</v>
      </c>
    </row>
    <row r="219" spans="1:12" ht="45">
      <c r="A219" s="23">
        <v>11</v>
      </c>
      <c r="B219" s="66" t="s">
        <v>161</v>
      </c>
      <c r="C219" s="66" t="s">
        <v>1075</v>
      </c>
      <c r="D219" s="66" t="s">
        <v>1138</v>
      </c>
      <c r="E219" s="66" t="s">
        <v>1080</v>
      </c>
      <c r="F219" s="66" t="s">
        <v>1207</v>
      </c>
      <c r="G219" s="66" t="s">
        <v>1097</v>
      </c>
      <c r="H219" s="66">
        <v>2020</v>
      </c>
      <c r="I219" s="67">
        <v>88.410590979071074</v>
      </c>
      <c r="J219" s="68">
        <v>88.410590979071074</v>
      </c>
      <c r="K219" s="66">
        <v>155</v>
      </c>
      <c r="L219" s="69" t="s">
        <v>1210</v>
      </c>
    </row>
    <row r="220" spans="1:12" ht="45">
      <c r="A220" s="23">
        <v>1</v>
      </c>
      <c r="B220" s="66" t="s">
        <v>1072</v>
      </c>
      <c r="C220" s="66" t="s">
        <v>1072</v>
      </c>
      <c r="D220" s="66" t="s">
        <v>1138</v>
      </c>
      <c r="E220" s="66" t="s">
        <v>1080</v>
      </c>
      <c r="F220" s="66" t="s">
        <v>1207</v>
      </c>
      <c r="G220" s="66" t="s">
        <v>1097</v>
      </c>
      <c r="H220" s="66">
        <v>2020</v>
      </c>
      <c r="I220" s="67">
        <v>52.1090816776452</v>
      </c>
      <c r="J220" s="68">
        <v>52.1090816776452</v>
      </c>
      <c r="K220" s="66">
        <v>155</v>
      </c>
      <c r="L220" s="69" t="s">
        <v>1210</v>
      </c>
    </row>
    <row r="221" spans="1:12" ht="45">
      <c r="A221" s="23">
        <v>11</v>
      </c>
      <c r="B221" s="66" t="s">
        <v>161</v>
      </c>
      <c r="C221" s="66" t="s">
        <v>1075</v>
      </c>
      <c r="D221" s="66" t="s">
        <v>1139</v>
      </c>
      <c r="E221" s="66" t="s">
        <v>1080</v>
      </c>
      <c r="F221" s="66" t="s">
        <v>1207</v>
      </c>
      <c r="G221" s="66" t="s">
        <v>1279</v>
      </c>
      <c r="H221" s="66">
        <v>2020</v>
      </c>
      <c r="I221" s="67">
        <v>173.17048746715284</v>
      </c>
      <c r="J221" s="68">
        <v>173.17048746715284</v>
      </c>
      <c r="K221" s="66">
        <v>156</v>
      </c>
      <c r="L221" s="69" t="s">
        <v>1210</v>
      </c>
    </row>
    <row r="222" spans="1:12" ht="45">
      <c r="A222" s="23">
        <v>1</v>
      </c>
      <c r="B222" s="66" t="s">
        <v>1072</v>
      </c>
      <c r="C222" s="66" t="s">
        <v>1072</v>
      </c>
      <c r="D222" s="66" t="s">
        <v>1139</v>
      </c>
      <c r="E222" s="66" t="s">
        <v>1080</v>
      </c>
      <c r="F222" s="66" t="s">
        <v>1207</v>
      </c>
      <c r="G222" s="66" t="s">
        <v>1279</v>
      </c>
      <c r="H222" s="66">
        <v>2020</v>
      </c>
      <c r="I222" s="67">
        <v>113.5566557839776</v>
      </c>
      <c r="J222" s="68">
        <v>113.5566557839776</v>
      </c>
      <c r="K222" s="66">
        <v>156</v>
      </c>
      <c r="L222" s="69" t="s">
        <v>1210</v>
      </c>
    </row>
    <row r="223" spans="1:12" ht="45">
      <c r="A223" s="23">
        <v>11</v>
      </c>
      <c r="B223" s="66" t="s">
        <v>161</v>
      </c>
      <c r="C223" s="66" t="s">
        <v>1075</v>
      </c>
      <c r="D223" s="66" t="s">
        <v>1140</v>
      </c>
      <c r="E223" s="66" t="s">
        <v>1080</v>
      </c>
      <c r="F223" s="66" t="s">
        <v>1207</v>
      </c>
      <c r="G223" s="66" t="s">
        <v>1098</v>
      </c>
      <c r="H223" s="66">
        <v>2020</v>
      </c>
      <c r="I223" s="67">
        <v>238.27000353173435</v>
      </c>
      <c r="J223" s="68">
        <v>238.27000353173435</v>
      </c>
      <c r="K223" s="66">
        <v>157</v>
      </c>
      <c r="L223" s="69" t="s">
        <v>1210</v>
      </c>
    </row>
    <row r="224" spans="1:12" ht="45">
      <c r="A224" s="23">
        <v>1</v>
      </c>
      <c r="B224" s="66" t="s">
        <v>1072</v>
      </c>
      <c r="C224" s="66" t="s">
        <v>1072</v>
      </c>
      <c r="D224" s="66" t="s">
        <v>1140</v>
      </c>
      <c r="E224" s="66" t="s">
        <v>1080</v>
      </c>
      <c r="F224" s="66" t="s">
        <v>1207</v>
      </c>
      <c r="G224" s="66" t="s">
        <v>1098</v>
      </c>
      <c r="H224" s="66">
        <v>2020</v>
      </c>
      <c r="I224" s="67">
        <v>155.52096326917723</v>
      </c>
      <c r="J224" s="68">
        <v>155.52096326917723</v>
      </c>
      <c r="K224" s="66">
        <v>157</v>
      </c>
      <c r="L224" s="69" t="s">
        <v>1210</v>
      </c>
    </row>
    <row r="225" spans="1:12" ht="45">
      <c r="A225" s="23">
        <v>11</v>
      </c>
      <c r="B225" s="66" t="s">
        <v>161</v>
      </c>
      <c r="C225" s="66" t="s">
        <v>1075</v>
      </c>
      <c r="D225" s="66" t="s">
        <v>1141</v>
      </c>
      <c r="E225" s="66" t="s">
        <v>1080</v>
      </c>
      <c r="F225" s="66" t="s">
        <v>1211</v>
      </c>
      <c r="G225" s="66" t="s">
        <v>1097</v>
      </c>
      <c r="H225" s="66">
        <v>2020</v>
      </c>
      <c r="I225" s="67">
        <v>0.84684474117884168</v>
      </c>
      <c r="J225" s="68">
        <v>0.84684474117884168</v>
      </c>
      <c r="K225" s="66">
        <v>158</v>
      </c>
      <c r="L225" s="69" t="s">
        <v>1210</v>
      </c>
    </row>
    <row r="226" spans="1:12" ht="30">
      <c r="A226" s="23">
        <v>1</v>
      </c>
      <c r="B226" s="66" t="s">
        <v>1072</v>
      </c>
      <c r="C226" s="66" t="s">
        <v>1072</v>
      </c>
      <c r="D226" s="66" t="s">
        <v>1141</v>
      </c>
      <c r="E226" s="66" t="s">
        <v>1080</v>
      </c>
      <c r="F226" s="66" t="s">
        <v>1211</v>
      </c>
      <c r="G226" s="66" t="s">
        <v>1097</v>
      </c>
      <c r="H226" s="66">
        <v>2020</v>
      </c>
      <c r="I226" s="67">
        <v>1.0392124551097335</v>
      </c>
      <c r="J226" s="68">
        <v>1.0392124551097335</v>
      </c>
      <c r="K226" s="66">
        <v>158</v>
      </c>
      <c r="L226" s="69" t="s">
        <v>1210</v>
      </c>
    </row>
    <row r="227" spans="1:12" ht="45">
      <c r="A227" s="23">
        <v>11</v>
      </c>
      <c r="B227" s="66" t="s">
        <v>161</v>
      </c>
      <c r="C227" s="66" t="s">
        <v>1075</v>
      </c>
      <c r="D227" s="66" t="s">
        <v>1142</v>
      </c>
      <c r="E227" s="66" t="s">
        <v>1080</v>
      </c>
      <c r="F227" s="66" t="s">
        <v>1211</v>
      </c>
      <c r="G227" s="66" t="s">
        <v>1279</v>
      </c>
      <c r="H227" s="66">
        <v>2020</v>
      </c>
      <c r="I227" s="67">
        <v>0.17265252987752031</v>
      </c>
      <c r="J227" s="68">
        <v>0.17265252987752031</v>
      </c>
      <c r="K227" s="66">
        <v>159</v>
      </c>
      <c r="L227" s="69" t="s">
        <v>1210</v>
      </c>
    </row>
    <row r="228" spans="1:12" ht="30">
      <c r="A228" s="23">
        <v>1</v>
      </c>
      <c r="B228" s="66" t="s">
        <v>1072</v>
      </c>
      <c r="C228" s="66" t="s">
        <v>1072</v>
      </c>
      <c r="D228" s="66" t="s">
        <v>1142</v>
      </c>
      <c r="E228" s="66" t="s">
        <v>1080</v>
      </c>
      <c r="F228" s="66" t="s">
        <v>1211</v>
      </c>
      <c r="G228" s="66" t="s">
        <v>1279</v>
      </c>
      <c r="H228" s="66">
        <v>2020</v>
      </c>
      <c r="I228" s="67">
        <v>0.48636928920511818</v>
      </c>
      <c r="J228" s="68">
        <v>0.48636928920511818</v>
      </c>
      <c r="K228" s="66">
        <v>159</v>
      </c>
      <c r="L228" s="69" t="s">
        <v>1210</v>
      </c>
    </row>
    <row r="229" spans="1:12" ht="45">
      <c r="A229" s="23">
        <v>11</v>
      </c>
      <c r="B229" s="66" t="s">
        <v>161</v>
      </c>
      <c r="C229" s="66" t="s">
        <v>1075</v>
      </c>
      <c r="D229" s="66" t="s">
        <v>1143</v>
      </c>
      <c r="E229" s="66" t="s">
        <v>1080</v>
      </c>
      <c r="F229" s="66" t="s">
        <v>1211</v>
      </c>
      <c r="G229" s="66" t="s">
        <v>1098</v>
      </c>
      <c r="H229" s="66">
        <v>2020</v>
      </c>
      <c r="I229" s="67">
        <v>6.1846039168073128</v>
      </c>
      <c r="J229" s="68">
        <v>6.1846039168073128</v>
      </c>
      <c r="K229" s="66">
        <v>160</v>
      </c>
      <c r="L229" s="69" t="s">
        <v>1210</v>
      </c>
    </row>
    <row r="230" spans="1:12" ht="30">
      <c r="A230" s="23">
        <v>1</v>
      </c>
      <c r="B230" s="66" t="s">
        <v>1072</v>
      </c>
      <c r="C230" s="66" t="s">
        <v>1072</v>
      </c>
      <c r="D230" s="66" t="s">
        <v>1143</v>
      </c>
      <c r="E230" s="66" t="s">
        <v>1080</v>
      </c>
      <c r="F230" s="66" t="s">
        <v>1211</v>
      </c>
      <c r="G230" s="66" t="s">
        <v>1098</v>
      </c>
      <c r="H230" s="66">
        <v>2020</v>
      </c>
      <c r="I230" s="67">
        <v>10.391431192849705</v>
      </c>
      <c r="J230" s="68">
        <v>10.391431192849705</v>
      </c>
      <c r="K230" s="66">
        <v>160</v>
      </c>
      <c r="L230" s="69" t="s">
        <v>1210</v>
      </c>
    </row>
    <row r="231" spans="1:12" ht="45">
      <c r="A231" s="23">
        <v>11</v>
      </c>
      <c r="B231" s="66" t="s">
        <v>161</v>
      </c>
      <c r="C231" s="66" t="s">
        <v>1075</v>
      </c>
      <c r="D231" s="66" t="s">
        <v>1144</v>
      </c>
      <c r="E231" s="66" t="s">
        <v>1080</v>
      </c>
      <c r="F231" s="66" t="s">
        <v>1211</v>
      </c>
      <c r="G231" s="66" t="s">
        <v>1097</v>
      </c>
      <c r="H231" s="66">
        <v>2020</v>
      </c>
      <c r="I231" s="67">
        <v>0.81487140310669715</v>
      </c>
      <c r="J231" s="68">
        <v>0.81487140310669715</v>
      </c>
      <c r="K231" s="66">
        <v>162</v>
      </c>
      <c r="L231" s="69" t="s">
        <v>1210</v>
      </c>
    </row>
    <row r="232" spans="1:12" ht="30">
      <c r="A232" s="23">
        <v>1</v>
      </c>
      <c r="B232" s="66" t="s">
        <v>1072</v>
      </c>
      <c r="C232" s="66" t="s">
        <v>1072</v>
      </c>
      <c r="D232" s="66" t="s">
        <v>1144</v>
      </c>
      <c r="E232" s="66" t="s">
        <v>1080</v>
      </c>
      <c r="F232" s="66" t="s">
        <v>1211</v>
      </c>
      <c r="G232" s="66" t="s">
        <v>1097</v>
      </c>
      <c r="H232" s="66">
        <v>2020</v>
      </c>
      <c r="I232" s="67">
        <v>1.2512966296219239</v>
      </c>
      <c r="J232" s="68">
        <v>1.2512966296219239</v>
      </c>
      <c r="K232" s="66">
        <v>162</v>
      </c>
      <c r="L232" s="69" t="s">
        <v>1210</v>
      </c>
    </row>
    <row r="233" spans="1:12" ht="45">
      <c r="A233" s="23">
        <v>11</v>
      </c>
      <c r="B233" s="66" t="s">
        <v>161</v>
      </c>
      <c r="C233" s="66" t="s">
        <v>1075</v>
      </c>
      <c r="D233" s="66" t="s">
        <v>1145</v>
      </c>
      <c r="E233" s="66" t="s">
        <v>1080</v>
      </c>
      <c r="F233" s="66" t="s">
        <v>1211</v>
      </c>
      <c r="G233" s="66" t="s">
        <v>1279</v>
      </c>
      <c r="H233" s="66">
        <v>2020</v>
      </c>
      <c r="I233" s="67">
        <v>0.17265252987752031</v>
      </c>
      <c r="J233" s="68">
        <v>0.17265252987752031</v>
      </c>
      <c r="K233" s="66">
        <v>163</v>
      </c>
      <c r="L233" s="69" t="s">
        <v>1210</v>
      </c>
    </row>
    <row r="234" spans="1:12" ht="30">
      <c r="A234" s="23">
        <v>1</v>
      </c>
      <c r="B234" s="66" t="s">
        <v>1072</v>
      </c>
      <c r="C234" s="66" t="s">
        <v>1072</v>
      </c>
      <c r="D234" s="66" t="s">
        <v>1145</v>
      </c>
      <c r="E234" s="66" t="s">
        <v>1080</v>
      </c>
      <c r="F234" s="66" t="s">
        <v>1211</v>
      </c>
      <c r="G234" s="66" t="s">
        <v>1279</v>
      </c>
      <c r="H234" s="66">
        <v>2020</v>
      </c>
      <c r="I234" s="67">
        <v>0.69783419755516962</v>
      </c>
      <c r="J234" s="68">
        <v>0.69783419755516962</v>
      </c>
      <c r="K234" s="66">
        <v>163</v>
      </c>
      <c r="L234" s="69" t="s">
        <v>1210</v>
      </c>
    </row>
    <row r="235" spans="1:12" ht="45">
      <c r="A235" s="23">
        <v>11</v>
      </c>
      <c r="B235" s="66" t="s">
        <v>161</v>
      </c>
      <c r="C235" s="66" t="s">
        <v>1075</v>
      </c>
      <c r="D235" s="66" t="s">
        <v>1146</v>
      </c>
      <c r="E235" s="66" t="s">
        <v>1080</v>
      </c>
      <c r="F235" s="66" t="s">
        <v>1211</v>
      </c>
      <c r="G235" s="66" t="s">
        <v>1098</v>
      </c>
      <c r="H235" s="66">
        <v>2020</v>
      </c>
      <c r="I235" s="67">
        <v>1.4647746118754161</v>
      </c>
      <c r="J235" s="68">
        <v>1.4647746118754161</v>
      </c>
      <c r="K235" s="66">
        <v>164</v>
      </c>
      <c r="L235" s="69" t="s">
        <v>1210</v>
      </c>
    </row>
    <row r="236" spans="1:12" ht="30">
      <c r="A236" s="23">
        <v>1</v>
      </c>
      <c r="B236" s="66" t="s">
        <v>1072</v>
      </c>
      <c r="C236" s="66" t="s">
        <v>1072</v>
      </c>
      <c r="D236" s="66" t="s">
        <v>1146</v>
      </c>
      <c r="E236" s="66" t="s">
        <v>1080</v>
      </c>
      <c r="F236" s="66" t="s">
        <v>1211</v>
      </c>
      <c r="G236" s="66" t="s">
        <v>1098</v>
      </c>
      <c r="H236" s="66">
        <v>2020</v>
      </c>
      <c r="I236" s="67">
        <v>5.2575693535251489</v>
      </c>
      <c r="J236" s="68">
        <v>5.2575693535251489</v>
      </c>
      <c r="K236" s="66">
        <v>164</v>
      </c>
      <c r="L236" s="69" t="s">
        <v>1210</v>
      </c>
    </row>
    <row r="237" spans="1:12" ht="45">
      <c r="A237" s="23">
        <v>11</v>
      </c>
      <c r="B237" s="66" t="s">
        <v>161</v>
      </c>
      <c r="C237" s="66" t="s">
        <v>1075</v>
      </c>
      <c r="D237" s="66" t="s">
        <v>1148</v>
      </c>
      <c r="E237" s="66" t="s">
        <v>1080</v>
      </c>
      <c r="F237" s="66" t="s">
        <v>1207</v>
      </c>
      <c r="G237" s="66" t="s">
        <v>1098</v>
      </c>
      <c r="H237" s="66">
        <v>2020</v>
      </c>
      <c r="I237" s="67">
        <v>3.5805601623621284</v>
      </c>
      <c r="J237" s="68">
        <v>3.5805601623621284</v>
      </c>
      <c r="K237" s="66">
        <v>165</v>
      </c>
      <c r="L237" s="69" t="s">
        <v>1210</v>
      </c>
    </row>
    <row r="238" spans="1:12" ht="30">
      <c r="A238" s="23">
        <v>1</v>
      </c>
      <c r="B238" s="66" t="s">
        <v>1072</v>
      </c>
      <c r="C238" s="66" t="s">
        <v>1072</v>
      </c>
      <c r="D238" s="66" t="s">
        <v>1148</v>
      </c>
      <c r="E238" s="66" t="s">
        <v>1080</v>
      </c>
      <c r="F238" s="66" t="s">
        <v>1207</v>
      </c>
      <c r="G238" s="66" t="s">
        <v>1098</v>
      </c>
      <c r="H238" s="66">
        <v>2020</v>
      </c>
      <c r="I238" s="67">
        <v>5.3400410296588765</v>
      </c>
      <c r="J238" s="68">
        <v>5.3400410296588765</v>
      </c>
      <c r="K238" s="66">
        <v>165</v>
      </c>
      <c r="L238" s="69" t="s">
        <v>1210</v>
      </c>
    </row>
    <row r="239" spans="1:12" ht="45">
      <c r="A239" s="23">
        <v>11</v>
      </c>
      <c r="B239" s="66" t="s">
        <v>161</v>
      </c>
      <c r="C239" s="66" t="s">
        <v>1075</v>
      </c>
      <c r="D239" s="66" t="s">
        <v>1147</v>
      </c>
      <c r="E239" s="66" t="s">
        <v>1080</v>
      </c>
      <c r="F239" s="66" t="s">
        <v>1207</v>
      </c>
      <c r="G239" s="66" t="s">
        <v>1279</v>
      </c>
      <c r="H239" s="66">
        <v>2020</v>
      </c>
      <c r="I239" s="67">
        <v>1.0359151792651218</v>
      </c>
      <c r="J239" s="68">
        <v>1.0359151792651218</v>
      </c>
      <c r="K239" s="66">
        <v>166</v>
      </c>
      <c r="L239" s="69" t="s">
        <v>1210</v>
      </c>
    </row>
    <row r="240" spans="1:12" ht="30">
      <c r="A240" s="23">
        <v>1</v>
      </c>
      <c r="B240" s="66" t="s">
        <v>1072</v>
      </c>
      <c r="C240" s="66" t="s">
        <v>1072</v>
      </c>
      <c r="D240" s="66" t="s">
        <v>1147</v>
      </c>
      <c r="E240" s="66" t="s">
        <v>1080</v>
      </c>
      <c r="F240" s="66" t="s">
        <v>1207</v>
      </c>
      <c r="G240" s="66" t="s">
        <v>1279</v>
      </c>
      <c r="H240" s="66">
        <v>2020</v>
      </c>
      <c r="I240" s="67">
        <v>0.46522279837011304</v>
      </c>
      <c r="J240" s="68">
        <v>0.46522279837011304</v>
      </c>
      <c r="K240" s="66">
        <v>166</v>
      </c>
      <c r="L240" s="69" t="s">
        <v>1210</v>
      </c>
    </row>
    <row r="241" spans="1:12" ht="45">
      <c r="A241" s="23">
        <v>11</v>
      </c>
      <c r="B241" s="66" t="s">
        <v>161</v>
      </c>
      <c r="C241" s="66" t="s">
        <v>1075</v>
      </c>
      <c r="D241" s="66" t="s">
        <v>1149</v>
      </c>
      <c r="E241" s="66" t="s">
        <v>1080</v>
      </c>
      <c r="F241" s="66" t="s">
        <v>1211</v>
      </c>
      <c r="G241" s="66" t="s">
        <v>1097</v>
      </c>
      <c r="H241" s="66">
        <v>2020</v>
      </c>
      <c r="I241" s="67">
        <v>51.149422367202042</v>
      </c>
      <c r="J241" s="68">
        <v>51.149422367202042</v>
      </c>
      <c r="K241" s="66">
        <v>167</v>
      </c>
      <c r="L241" s="69" t="s">
        <v>1210</v>
      </c>
    </row>
    <row r="242" spans="1:12" ht="30">
      <c r="A242" s="23">
        <v>1</v>
      </c>
      <c r="B242" s="66" t="s">
        <v>1072</v>
      </c>
      <c r="C242" s="66" t="s">
        <v>1072</v>
      </c>
      <c r="D242" s="66" t="s">
        <v>1149</v>
      </c>
      <c r="E242" s="66" t="s">
        <v>1080</v>
      </c>
      <c r="F242" s="66" t="s">
        <v>1211</v>
      </c>
      <c r="G242" s="66" t="s">
        <v>1097</v>
      </c>
      <c r="H242" s="66">
        <v>2020</v>
      </c>
      <c r="I242" s="67">
        <v>21.166000616316609</v>
      </c>
      <c r="J242" s="68">
        <v>21.166000616316609</v>
      </c>
      <c r="K242" s="66">
        <v>167</v>
      </c>
      <c r="L242" s="69" t="s">
        <v>1210</v>
      </c>
    </row>
    <row r="243" spans="1:12" ht="45">
      <c r="A243" s="23">
        <v>11</v>
      </c>
      <c r="B243" s="66" t="s">
        <v>161</v>
      </c>
      <c r="C243" s="66" t="s">
        <v>1075</v>
      </c>
      <c r="D243" s="66" t="s">
        <v>1150</v>
      </c>
      <c r="E243" s="66" t="s">
        <v>1080</v>
      </c>
      <c r="F243" s="66" t="s">
        <v>1207</v>
      </c>
      <c r="G243" s="66" t="s">
        <v>1279</v>
      </c>
      <c r="H243" s="66">
        <v>2020</v>
      </c>
      <c r="I243" s="67">
        <v>78.211596034516688</v>
      </c>
      <c r="J243" s="68">
        <v>78.211596034516688</v>
      </c>
      <c r="K243" s="66">
        <v>168</v>
      </c>
      <c r="L243" s="69" t="s">
        <v>1210</v>
      </c>
    </row>
    <row r="244" spans="1:12" ht="30">
      <c r="A244" s="23">
        <v>1</v>
      </c>
      <c r="B244" s="66" t="s">
        <v>1072</v>
      </c>
      <c r="C244" s="66" t="s">
        <v>1072</v>
      </c>
      <c r="D244" s="66" t="s">
        <v>1150</v>
      </c>
      <c r="E244" s="66" t="s">
        <v>1080</v>
      </c>
      <c r="F244" s="66" t="s">
        <v>1207</v>
      </c>
      <c r="G244" s="66" t="s">
        <v>1279</v>
      </c>
      <c r="H244" s="66">
        <v>2020</v>
      </c>
      <c r="I244" s="67">
        <v>31.592857307497678</v>
      </c>
      <c r="J244" s="68">
        <v>31.592857307497678</v>
      </c>
      <c r="K244" s="66">
        <v>168</v>
      </c>
      <c r="L244" s="69" t="s">
        <v>1210</v>
      </c>
    </row>
    <row r="245" spans="1:12" ht="45">
      <c r="A245" s="23">
        <v>11</v>
      </c>
      <c r="B245" s="66" t="s">
        <v>161</v>
      </c>
      <c r="C245" s="66" t="s">
        <v>1075</v>
      </c>
      <c r="D245" s="66" t="s">
        <v>1151</v>
      </c>
      <c r="E245" s="66" t="s">
        <v>1080</v>
      </c>
      <c r="F245" s="66" t="s">
        <v>1207</v>
      </c>
      <c r="G245" s="66" t="s">
        <v>1098</v>
      </c>
      <c r="H245" s="66">
        <v>2020</v>
      </c>
      <c r="I245" s="67">
        <v>137.85156625094194</v>
      </c>
      <c r="J245" s="68">
        <v>137.85156625094194</v>
      </c>
      <c r="K245" s="66">
        <v>169</v>
      </c>
      <c r="L245" s="69" t="s">
        <v>1210</v>
      </c>
    </row>
    <row r="246" spans="1:12" ht="30">
      <c r="A246" s="23">
        <v>1</v>
      </c>
      <c r="B246" s="66" t="s">
        <v>1072</v>
      </c>
      <c r="C246" s="66" t="s">
        <v>1072</v>
      </c>
      <c r="D246" s="66" t="s">
        <v>1151</v>
      </c>
      <c r="E246" s="66" t="s">
        <v>1080</v>
      </c>
      <c r="F246" s="66" t="s">
        <v>1207</v>
      </c>
      <c r="G246" s="66" t="s">
        <v>1098</v>
      </c>
      <c r="H246" s="66">
        <v>2020</v>
      </c>
      <c r="I246" s="67">
        <v>65.874251311815101</v>
      </c>
      <c r="J246" s="68">
        <v>65.874251311815101</v>
      </c>
      <c r="K246" s="66">
        <v>169</v>
      </c>
      <c r="L246" s="69" t="s">
        <v>1210</v>
      </c>
    </row>
    <row r="247" spans="1:12" ht="45">
      <c r="A247" s="23">
        <v>11</v>
      </c>
      <c r="B247" s="66" t="s">
        <v>161</v>
      </c>
      <c r="C247" s="66" t="s">
        <v>1075</v>
      </c>
      <c r="D247" s="66" t="s">
        <v>1081</v>
      </c>
      <c r="E247" s="66" t="s">
        <v>1080</v>
      </c>
      <c r="F247" s="66" t="s">
        <v>1207</v>
      </c>
      <c r="G247" s="66" t="s">
        <v>1098</v>
      </c>
      <c r="H247" s="66">
        <v>2021</v>
      </c>
      <c r="I247" s="67">
        <v>16.536606258444003</v>
      </c>
      <c r="J247" s="68">
        <v>16.536606258444003</v>
      </c>
      <c r="K247" s="66">
        <v>143</v>
      </c>
      <c r="L247" s="69" t="s">
        <v>1210</v>
      </c>
    </row>
    <row r="248" spans="1:12" ht="30">
      <c r="A248" s="23">
        <v>1</v>
      </c>
      <c r="B248" s="66" t="s">
        <v>1072</v>
      </c>
      <c r="C248" s="66" t="s">
        <v>1072</v>
      </c>
      <c r="D248" s="66" t="s">
        <v>1081</v>
      </c>
      <c r="E248" s="66" t="s">
        <v>1080</v>
      </c>
      <c r="F248" s="66" t="s">
        <v>1207</v>
      </c>
      <c r="G248" s="66" t="s">
        <v>1098</v>
      </c>
      <c r="H248" s="66">
        <v>2021</v>
      </c>
      <c r="I248" s="67">
        <v>13.81824103114325</v>
      </c>
      <c r="J248" s="68">
        <v>13.81824103114325</v>
      </c>
      <c r="K248" s="66">
        <v>143</v>
      </c>
      <c r="L248" s="69" t="s">
        <v>1210</v>
      </c>
    </row>
    <row r="249" spans="1:12" ht="45">
      <c r="A249" s="23">
        <v>11</v>
      </c>
      <c r="B249" s="66" t="s">
        <v>161</v>
      </c>
      <c r="C249" s="66" t="s">
        <v>1075</v>
      </c>
      <c r="D249" s="66" t="s">
        <v>1138</v>
      </c>
      <c r="E249" s="66" t="s">
        <v>1080</v>
      </c>
      <c r="F249" s="66" t="s">
        <v>1207</v>
      </c>
      <c r="G249" s="66" t="s">
        <v>1097</v>
      </c>
      <c r="H249" s="66">
        <v>2021</v>
      </c>
      <c r="I249" s="67">
        <v>73.474133184225735</v>
      </c>
      <c r="J249" s="68">
        <v>73.474133184225735</v>
      </c>
      <c r="K249" s="66">
        <v>155</v>
      </c>
      <c r="L249" s="69" t="s">
        <v>1210</v>
      </c>
    </row>
    <row r="250" spans="1:12" ht="45">
      <c r="A250" s="23">
        <v>1</v>
      </c>
      <c r="B250" s="66" t="s">
        <v>1072</v>
      </c>
      <c r="C250" s="66" t="s">
        <v>1072</v>
      </c>
      <c r="D250" s="66" t="s">
        <v>1138</v>
      </c>
      <c r="E250" s="66" t="s">
        <v>1080</v>
      </c>
      <c r="F250" s="66" t="s">
        <v>1207</v>
      </c>
      <c r="G250" s="66" t="s">
        <v>1097</v>
      </c>
      <c r="H250" s="66">
        <v>2021</v>
      </c>
      <c r="I250" s="67">
        <v>54.564964754383439</v>
      </c>
      <c r="J250" s="68">
        <v>54.564964754383439</v>
      </c>
      <c r="K250" s="66">
        <v>155</v>
      </c>
      <c r="L250" s="69" t="s">
        <v>1210</v>
      </c>
    </row>
    <row r="251" spans="1:12" ht="45">
      <c r="A251" s="23">
        <v>11</v>
      </c>
      <c r="B251" s="66" t="s">
        <v>161</v>
      </c>
      <c r="C251" s="66" t="s">
        <v>1075</v>
      </c>
      <c r="D251" s="66" t="s">
        <v>1139</v>
      </c>
      <c r="E251" s="66" t="s">
        <v>1080</v>
      </c>
      <c r="F251" s="66" t="s">
        <v>1207</v>
      </c>
      <c r="G251" s="66" t="s">
        <v>1279</v>
      </c>
      <c r="H251" s="66">
        <v>2021</v>
      </c>
      <c r="I251" s="67">
        <v>158.76992182438562</v>
      </c>
      <c r="J251" s="68">
        <v>158.76992182438562</v>
      </c>
      <c r="K251" s="66">
        <v>156</v>
      </c>
      <c r="L251" s="69" t="s">
        <v>1210</v>
      </c>
    </row>
    <row r="252" spans="1:12" ht="45">
      <c r="A252" s="23">
        <v>1</v>
      </c>
      <c r="B252" s="66" t="s">
        <v>1072</v>
      </c>
      <c r="C252" s="66" t="s">
        <v>1072</v>
      </c>
      <c r="D252" s="66" t="s">
        <v>1139</v>
      </c>
      <c r="E252" s="66" t="s">
        <v>1080</v>
      </c>
      <c r="F252" s="66" t="s">
        <v>1207</v>
      </c>
      <c r="G252" s="66" t="s">
        <v>1279</v>
      </c>
      <c r="H252" s="66">
        <v>2021</v>
      </c>
      <c r="I252" s="67">
        <v>122.38197880074509</v>
      </c>
      <c r="J252" s="68">
        <v>122.38197880074509</v>
      </c>
      <c r="K252" s="66">
        <v>156</v>
      </c>
      <c r="L252" s="69" t="s">
        <v>1210</v>
      </c>
    </row>
    <row r="253" spans="1:12" ht="45">
      <c r="A253" s="23">
        <v>11</v>
      </c>
      <c r="B253" s="66" t="s">
        <v>161</v>
      </c>
      <c r="C253" s="66" t="s">
        <v>1075</v>
      </c>
      <c r="D253" s="66" t="s">
        <v>1140</v>
      </c>
      <c r="E253" s="66" t="s">
        <v>1080</v>
      </c>
      <c r="F253" s="66" t="s">
        <v>1207</v>
      </c>
      <c r="G253" s="66" t="s">
        <v>1098</v>
      </c>
      <c r="H253" s="66">
        <v>2021</v>
      </c>
      <c r="I253" s="67">
        <v>328.2516342301135</v>
      </c>
      <c r="J253" s="68">
        <v>328.2516342301135</v>
      </c>
      <c r="K253" s="66">
        <v>157</v>
      </c>
      <c r="L253" s="69" t="s">
        <v>1210</v>
      </c>
    </row>
    <row r="254" spans="1:12" ht="45">
      <c r="A254" s="23">
        <v>1</v>
      </c>
      <c r="B254" s="66" t="s">
        <v>1072</v>
      </c>
      <c r="C254" s="66" t="s">
        <v>1072</v>
      </c>
      <c r="D254" s="66" t="s">
        <v>1140</v>
      </c>
      <c r="E254" s="66" t="s">
        <v>1080</v>
      </c>
      <c r="F254" s="66" t="s">
        <v>1207</v>
      </c>
      <c r="G254" s="66" t="s">
        <v>1098</v>
      </c>
      <c r="H254" s="66">
        <v>2021</v>
      </c>
      <c r="I254" s="67">
        <v>209.13814574121605</v>
      </c>
      <c r="J254" s="68">
        <v>209.13814574121605</v>
      </c>
      <c r="K254" s="66">
        <v>157</v>
      </c>
      <c r="L254" s="69" t="s">
        <v>1210</v>
      </c>
    </row>
    <row r="255" spans="1:12" ht="45">
      <c r="A255" s="23">
        <v>11</v>
      </c>
      <c r="B255" s="66" t="s">
        <v>161</v>
      </c>
      <c r="C255" s="66" t="s">
        <v>1075</v>
      </c>
      <c r="D255" s="66" t="s">
        <v>1141</v>
      </c>
      <c r="E255" s="66" t="s">
        <v>1080</v>
      </c>
      <c r="F255" s="66" t="s">
        <v>1211</v>
      </c>
      <c r="G255" s="66" t="s">
        <v>1097</v>
      </c>
      <c r="H255" s="66">
        <v>2021</v>
      </c>
      <c r="I255" s="67">
        <v>1.3637890150204313</v>
      </c>
      <c r="J255" s="68">
        <v>1.3637890150204313</v>
      </c>
      <c r="K255" s="66">
        <v>158</v>
      </c>
      <c r="L255" s="69" t="s">
        <v>1210</v>
      </c>
    </row>
    <row r="256" spans="1:12" ht="30">
      <c r="A256" s="23">
        <v>1</v>
      </c>
      <c r="B256" s="66" t="s">
        <v>1072</v>
      </c>
      <c r="C256" s="66" t="s">
        <v>1072</v>
      </c>
      <c r="D256" s="66" t="s">
        <v>1141</v>
      </c>
      <c r="E256" s="66" t="s">
        <v>1080</v>
      </c>
      <c r="F256" s="66" t="s">
        <v>1211</v>
      </c>
      <c r="G256" s="66" t="s">
        <v>1097</v>
      </c>
      <c r="H256" s="66">
        <v>2021</v>
      </c>
      <c r="I256" s="67">
        <v>1.1027509394589734</v>
      </c>
      <c r="J256" s="68">
        <v>1.1027509394589734</v>
      </c>
      <c r="K256" s="66">
        <v>158</v>
      </c>
      <c r="L256" s="69" t="s">
        <v>1210</v>
      </c>
    </row>
    <row r="257" spans="1:12" ht="30">
      <c r="A257" s="23">
        <v>1</v>
      </c>
      <c r="B257" s="66" t="s">
        <v>1072</v>
      </c>
      <c r="C257" s="66" t="s">
        <v>1072</v>
      </c>
      <c r="D257" s="66" t="s">
        <v>1142</v>
      </c>
      <c r="E257" s="66" t="s">
        <v>1080</v>
      </c>
      <c r="F257" s="66" t="s">
        <v>1211</v>
      </c>
      <c r="G257" s="66" t="s">
        <v>1279</v>
      </c>
      <c r="H257" s="66">
        <v>2021</v>
      </c>
      <c r="I257" s="67">
        <v>0.5476646211393067</v>
      </c>
      <c r="J257" s="68">
        <v>0.5476646211393067</v>
      </c>
      <c r="K257" s="66">
        <v>159</v>
      </c>
      <c r="L257" s="69" t="s">
        <v>1210</v>
      </c>
    </row>
    <row r="258" spans="1:12" ht="45">
      <c r="A258" s="23">
        <v>11</v>
      </c>
      <c r="B258" s="66" t="s">
        <v>161</v>
      </c>
      <c r="C258" s="66" t="s">
        <v>1075</v>
      </c>
      <c r="D258" s="66" t="s">
        <v>1143</v>
      </c>
      <c r="E258" s="66" t="s">
        <v>1080</v>
      </c>
      <c r="F258" s="66" t="s">
        <v>1211</v>
      </c>
      <c r="G258" s="66" t="s">
        <v>1098</v>
      </c>
      <c r="H258" s="66">
        <v>2021</v>
      </c>
      <c r="I258" s="67">
        <v>3.6380533768576813</v>
      </c>
      <c r="J258" s="68">
        <v>3.6380533768576813</v>
      </c>
      <c r="K258" s="66">
        <v>160</v>
      </c>
      <c r="L258" s="69" t="s">
        <v>1210</v>
      </c>
    </row>
    <row r="259" spans="1:12" ht="30">
      <c r="A259" s="23">
        <v>1</v>
      </c>
      <c r="B259" s="66" t="s">
        <v>1072</v>
      </c>
      <c r="C259" s="66" t="s">
        <v>1072</v>
      </c>
      <c r="D259" s="66" t="s">
        <v>1143</v>
      </c>
      <c r="E259" s="66" t="s">
        <v>1080</v>
      </c>
      <c r="F259" s="66" t="s">
        <v>1211</v>
      </c>
      <c r="G259" s="66" t="s">
        <v>1098</v>
      </c>
      <c r="H259" s="66">
        <v>2021</v>
      </c>
      <c r="I259" s="67">
        <v>10.317067516505755</v>
      </c>
      <c r="J259" s="68">
        <v>10.317067516505755</v>
      </c>
      <c r="K259" s="66">
        <v>160</v>
      </c>
      <c r="L259" s="69" t="s">
        <v>1210</v>
      </c>
    </row>
    <row r="260" spans="1:12" ht="30">
      <c r="A260" s="23">
        <v>1</v>
      </c>
      <c r="B260" s="66" t="s">
        <v>1072</v>
      </c>
      <c r="C260" s="66" t="s">
        <v>1072</v>
      </c>
      <c r="D260" s="66" t="s">
        <v>1144</v>
      </c>
      <c r="E260" s="66" t="s">
        <v>1080</v>
      </c>
      <c r="F260" s="66" t="s">
        <v>1211</v>
      </c>
      <c r="G260" s="66" t="s">
        <v>1097</v>
      </c>
      <c r="H260" s="66">
        <v>2021</v>
      </c>
      <c r="I260" s="67">
        <v>1.5692994138454621</v>
      </c>
      <c r="J260" s="68">
        <v>1.5692994138454621</v>
      </c>
      <c r="K260" s="66">
        <v>162</v>
      </c>
      <c r="L260" s="69" t="s">
        <v>1210</v>
      </c>
    </row>
    <row r="261" spans="1:12" ht="45">
      <c r="A261" s="23">
        <v>11</v>
      </c>
      <c r="B261" s="66" t="s">
        <v>161</v>
      </c>
      <c r="C261" s="66" t="s">
        <v>1075</v>
      </c>
      <c r="D261" s="66" t="s">
        <v>1145</v>
      </c>
      <c r="E261" s="66" t="s">
        <v>1080</v>
      </c>
      <c r="F261" s="66" t="s">
        <v>1211</v>
      </c>
      <c r="G261" s="66" t="s">
        <v>1279</v>
      </c>
      <c r="H261" s="66">
        <v>2021</v>
      </c>
      <c r="I261" s="67">
        <v>0.6910551548395456</v>
      </c>
      <c r="J261" s="68">
        <v>0.6910551548395456</v>
      </c>
      <c r="K261" s="66">
        <v>163</v>
      </c>
      <c r="L261" s="69" t="s">
        <v>1210</v>
      </c>
    </row>
    <row r="262" spans="1:12" ht="30">
      <c r="A262" s="23">
        <v>1</v>
      </c>
      <c r="B262" s="66" t="s">
        <v>1072</v>
      </c>
      <c r="C262" s="66" t="s">
        <v>1072</v>
      </c>
      <c r="D262" s="66" t="s">
        <v>1145</v>
      </c>
      <c r="E262" s="66" t="s">
        <v>1080</v>
      </c>
      <c r="F262" s="66" t="s">
        <v>1211</v>
      </c>
      <c r="G262" s="66" t="s">
        <v>1279</v>
      </c>
      <c r="H262" s="66">
        <v>2021</v>
      </c>
      <c r="I262" s="67">
        <v>1.45341764840816</v>
      </c>
      <c r="J262" s="68">
        <v>1.45341764840816</v>
      </c>
      <c r="K262" s="66">
        <v>163</v>
      </c>
      <c r="L262" s="69" t="s">
        <v>1210</v>
      </c>
    </row>
    <row r="263" spans="1:12" ht="45">
      <c r="A263" s="23">
        <v>11</v>
      </c>
      <c r="B263" s="66" t="s">
        <v>161</v>
      </c>
      <c r="C263" s="66" t="s">
        <v>1075</v>
      </c>
      <c r="D263" s="66" t="s">
        <v>1146</v>
      </c>
      <c r="E263" s="66" t="s">
        <v>1080</v>
      </c>
      <c r="F263" s="66" t="s">
        <v>1211</v>
      </c>
      <c r="G263" s="66" t="s">
        <v>1098</v>
      </c>
      <c r="H263" s="66">
        <v>2021</v>
      </c>
      <c r="I263" s="67">
        <v>1.8190266884288406</v>
      </c>
      <c r="J263" s="68">
        <v>1.8190266884288406</v>
      </c>
      <c r="K263" s="66">
        <v>164</v>
      </c>
      <c r="L263" s="69" t="s">
        <v>1210</v>
      </c>
    </row>
    <row r="264" spans="1:12" ht="30">
      <c r="A264" s="23">
        <v>1</v>
      </c>
      <c r="B264" s="66" t="s">
        <v>1072</v>
      </c>
      <c r="C264" s="66" t="s">
        <v>1072</v>
      </c>
      <c r="D264" s="66" t="s">
        <v>1146</v>
      </c>
      <c r="E264" s="66" t="s">
        <v>1080</v>
      </c>
      <c r="F264" s="66" t="s">
        <v>1211</v>
      </c>
      <c r="G264" s="66" t="s">
        <v>1098</v>
      </c>
      <c r="H264" s="66">
        <v>2021</v>
      </c>
      <c r="I264" s="67">
        <v>7.2302340627721042</v>
      </c>
      <c r="J264" s="68">
        <v>7.2302340627721042</v>
      </c>
      <c r="K264" s="66">
        <v>164</v>
      </c>
      <c r="L264" s="69" t="s">
        <v>1210</v>
      </c>
    </row>
    <row r="265" spans="1:12" ht="45">
      <c r="A265" s="23">
        <v>11</v>
      </c>
      <c r="B265" s="66" t="s">
        <v>161</v>
      </c>
      <c r="C265" s="66" t="s">
        <v>1075</v>
      </c>
      <c r="D265" s="66" t="s">
        <v>1148</v>
      </c>
      <c r="E265" s="66" t="s">
        <v>1080</v>
      </c>
      <c r="F265" s="66" t="s">
        <v>1207</v>
      </c>
      <c r="G265" s="66" t="s">
        <v>1098</v>
      </c>
      <c r="H265" s="66">
        <v>2021</v>
      </c>
      <c r="I265" s="67">
        <v>4.7956158149487615</v>
      </c>
      <c r="J265" s="68">
        <v>4.7956158149487615</v>
      </c>
      <c r="K265" s="66">
        <v>165</v>
      </c>
      <c r="L265" s="69" t="s">
        <v>1210</v>
      </c>
    </row>
    <row r="266" spans="1:12" ht="30">
      <c r="A266" s="23">
        <v>1</v>
      </c>
      <c r="B266" s="66" t="s">
        <v>1072</v>
      </c>
      <c r="C266" s="66" t="s">
        <v>1072</v>
      </c>
      <c r="D266" s="66" t="s">
        <v>1148</v>
      </c>
      <c r="E266" s="66" t="s">
        <v>1080</v>
      </c>
      <c r="F266" s="66" t="s">
        <v>1207</v>
      </c>
      <c r="G266" s="66" t="s">
        <v>1098</v>
      </c>
      <c r="H266" s="66">
        <v>2021</v>
      </c>
      <c r="I266" s="67">
        <v>5.4278547978403768</v>
      </c>
      <c r="J266" s="68">
        <v>5.4278547978403768</v>
      </c>
      <c r="K266" s="66">
        <v>165</v>
      </c>
      <c r="L266" s="69" t="s">
        <v>1210</v>
      </c>
    </row>
    <row r="267" spans="1:12" ht="45">
      <c r="A267" s="23">
        <v>11</v>
      </c>
      <c r="B267" s="66" t="s">
        <v>161</v>
      </c>
      <c r="C267" s="66" t="s">
        <v>1075</v>
      </c>
      <c r="D267" s="66" t="s">
        <v>1147</v>
      </c>
      <c r="E267" s="66" t="s">
        <v>1080</v>
      </c>
      <c r="F267" s="66" t="s">
        <v>1207</v>
      </c>
      <c r="G267" s="66" t="s">
        <v>1279</v>
      </c>
      <c r="H267" s="66">
        <v>2021</v>
      </c>
      <c r="I267" s="67">
        <v>0.1727637887098864</v>
      </c>
      <c r="J267" s="68">
        <v>0.1727637887098864</v>
      </c>
      <c r="K267" s="66">
        <v>166</v>
      </c>
      <c r="L267" s="69" t="s">
        <v>1210</v>
      </c>
    </row>
    <row r="268" spans="1:12" ht="30">
      <c r="A268" s="23">
        <v>1</v>
      </c>
      <c r="B268" s="66" t="s">
        <v>1072</v>
      </c>
      <c r="C268" s="66" t="s">
        <v>1072</v>
      </c>
      <c r="D268" s="66" t="s">
        <v>1147</v>
      </c>
      <c r="E268" s="66" t="s">
        <v>1080</v>
      </c>
      <c r="F268" s="66" t="s">
        <v>1207</v>
      </c>
      <c r="G268" s="66" t="s">
        <v>1279</v>
      </c>
      <c r="H268" s="66">
        <v>2021</v>
      </c>
      <c r="I268" s="67">
        <v>0.46340852557941337</v>
      </c>
      <c r="J268" s="68">
        <v>0.46340852557941337</v>
      </c>
      <c r="K268" s="66">
        <v>166</v>
      </c>
      <c r="L268" s="69" t="s">
        <v>1210</v>
      </c>
    </row>
    <row r="269" spans="1:12" ht="45">
      <c r="A269" s="23">
        <v>11</v>
      </c>
      <c r="B269" s="66" t="s">
        <v>161</v>
      </c>
      <c r="C269" s="66" t="s">
        <v>1075</v>
      </c>
      <c r="D269" s="66" t="s">
        <v>1149</v>
      </c>
      <c r="E269" s="66" t="s">
        <v>1080</v>
      </c>
      <c r="F269" s="66" t="s">
        <v>1211</v>
      </c>
      <c r="G269" s="66" t="s">
        <v>1097</v>
      </c>
      <c r="H269" s="66">
        <v>2021</v>
      </c>
      <c r="I269" s="67">
        <v>54.040139720184591</v>
      </c>
      <c r="J269" s="68">
        <v>54.040139720184591</v>
      </c>
      <c r="K269" s="66">
        <v>167</v>
      </c>
      <c r="L269" s="69" t="s">
        <v>1210</v>
      </c>
    </row>
    <row r="270" spans="1:12" ht="30">
      <c r="A270" s="23">
        <v>1</v>
      </c>
      <c r="B270" s="66" t="s">
        <v>1072</v>
      </c>
      <c r="C270" s="66" t="s">
        <v>1072</v>
      </c>
      <c r="D270" s="66" t="s">
        <v>1149</v>
      </c>
      <c r="E270" s="66" t="s">
        <v>1080</v>
      </c>
      <c r="F270" s="66" t="s">
        <v>1211</v>
      </c>
      <c r="G270" s="66" t="s">
        <v>1097</v>
      </c>
      <c r="H270" s="66">
        <v>2021</v>
      </c>
      <c r="I270" s="67">
        <v>20.80382060787025</v>
      </c>
      <c r="J270" s="68">
        <v>20.80382060787025</v>
      </c>
      <c r="K270" s="66">
        <v>167</v>
      </c>
      <c r="L270" s="69" t="s">
        <v>1210</v>
      </c>
    </row>
    <row r="271" spans="1:12" ht="45">
      <c r="A271" s="23">
        <v>11</v>
      </c>
      <c r="B271" s="66" t="s">
        <v>161</v>
      </c>
      <c r="C271" s="66" t="s">
        <v>1075</v>
      </c>
      <c r="D271" s="66" t="s">
        <v>1150</v>
      </c>
      <c r="E271" s="66" t="s">
        <v>1080</v>
      </c>
      <c r="F271" s="66" t="s">
        <v>1207</v>
      </c>
      <c r="G271" s="66" t="s">
        <v>1279</v>
      </c>
      <c r="H271" s="66">
        <v>2021</v>
      </c>
      <c r="I271" s="67">
        <v>90.009933917850816</v>
      </c>
      <c r="J271" s="68">
        <v>90.009933917850816</v>
      </c>
      <c r="K271" s="66">
        <v>168</v>
      </c>
      <c r="L271" s="69" t="s">
        <v>1210</v>
      </c>
    </row>
    <row r="272" spans="1:12" ht="30">
      <c r="A272" s="23">
        <v>1</v>
      </c>
      <c r="B272" s="66" t="s">
        <v>1072</v>
      </c>
      <c r="C272" s="66" t="s">
        <v>1072</v>
      </c>
      <c r="D272" s="66" t="s">
        <v>1150</v>
      </c>
      <c r="E272" s="66" t="s">
        <v>1080</v>
      </c>
      <c r="F272" s="66" t="s">
        <v>1207</v>
      </c>
      <c r="G272" s="66" t="s">
        <v>1279</v>
      </c>
      <c r="H272" s="66">
        <v>2021</v>
      </c>
      <c r="I272" s="67">
        <v>33.239029698377919</v>
      </c>
      <c r="J272" s="68">
        <v>33.239029698377919</v>
      </c>
      <c r="K272" s="66">
        <v>168</v>
      </c>
      <c r="L272" s="69" t="s">
        <v>1210</v>
      </c>
    </row>
    <row r="273" spans="1:12" ht="45">
      <c r="A273" s="23">
        <v>11</v>
      </c>
      <c r="B273" s="66" t="s">
        <v>161</v>
      </c>
      <c r="C273" s="66" t="s">
        <v>1075</v>
      </c>
      <c r="D273" s="66" t="s">
        <v>1151</v>
      </c>
      <c r="E273" s="66" t="s">
        <v>1080</v>
      </c>
      <c r="F273" s="66" t="s">
        <v>1207</v>
      </c>
      <c r="G273" s="66" t="s">
        <v>1098</v>
      </c>
      <c r="H273" s="66">
        <v>2021</v>
      </c>
      <c r="I273" s="67">
        <v>160.5704467694913</v>
      </c>
      <c r="J273" s="68">
        <v>160.5704467694913</v>
      </c>
      <c r="K273" s="66">
        <v>169</v>
      </c>
      <c r="L273" s="69" t="s">
        <v>1210</v>
      </c>
    </row>
    <row r="274" spans="1:12" ht="30">
      <c r="A274" s="23">
        <v>1</v>
      </c>
      <c r="B274" s="66" t="s">
        <v>1072</v>
      </c>
      <c r="C274" s="66" t="s">
        <v>1072</v>
      </c>
      <c r="D274" s="66" t="s">
        <v>1151</v>
      </c>
      <c r="E274" s="66" t="s">
        <v>1080</v>
      </c>
      <c r="F274" s="66" t="s">
        <v>1207</v>
      </c>
      <c r="G274" s="66" t="s">
        <v>1098</v>
      </c>
      <c r="H274" s="66">
        <v>2021</v>
      </c>
      <c r="I274" s="67">
        <v>67.392410906010483</v>
      </c>
      <c r="J274" s="68">
        <v>67.392410906010483</v>
      </c>
      <c r="K274" s="66">
        <v>169</v>
      </c>
      <c r="L274" s="69" t="s">
        <v>1210</v>
      </c>
    </row>
    <row r="275" spans="1:12" ht="60">
      <c r="A275" s="23">
        <v>11001</v>
      </c>
      <c r="B275" s="66" t="s">
        <v>161</v>
      </c>
      <c r="C275" s="66" t="s">
        <v>161</v>
      </c>
      <c r="D275" s="66" t="s">
        <v>1274</v>
      </c>
      <c r="E275" s="66" t="s">
        <v>1137</v>
      </c>
      <c r="F275" s="66" t="s">
        <v>1165</v>
      </c>
      <c r="G275" s="66" t="s">
        <v>1097</v>
      </c>
      <c r="H275" s="66">
        <v>2018</v>
      </c>
      <c r="I275" s="67">
        <v>180603</v>
      </c>
      <c r="J275" s="68">
        <v>180603</v>
      </c>
      <c r="K275" s="66">
        <v>48</v>
      </c>
      <c r="L275" s="69" t="s">
        <v>1168</v>
      </c>
    </row>
    <row r="276" spans="1:12" ht="60">
      <c r="A276" s="23">
        <v>11001</v>
      </c>
      <c r="B276" s="66" t="s">
        <v>161</v>
      </c>
      <c r="C276" s="66" t="s">
        <v>161</v>
      </c>
      <c r="D276" s="66" t="s">
        <v>1274</v>
      </c>
      <c r="E276" s="66" t="s">
        <v>1137</v>
      </c>
      <c r="F276" s="66" t="s">
        <v>1165</v>
      </c>
      <c r="G276" s="66" t="s">
        <v>1097</v>
      </c>
      <c r="H276" s="66">
        <v>2019</v>
      </c>
      <c r="I276" s="67">
        <v>196316</v>
      </c>
      <c r="J276" s="68">
        <v>196316</v>
      </c>
      <c r="K276" s="66">
        <v>48</v>
      </c>
      <c r="L276" s="69" t="s">
        <v>1168</v>
      </c>
    </row>
    <row r="277" spans="1:12" ht="60">
      <c r="A277" s="23">
        <v>11001</v>
      </c>
      <c r="B277" s="66" t="s">
        <v>161</v>
      </c>
      <c r="C277" s="66" t="s">
        <v>161</v>
      </c>
      <c r="D277" s="66" t="s">
        <v>1274</v>
      </c>
      <c r="E277" s="66" t="s">
        <v>1137</v>
      </c>
      <c r="F277" s="66" t="s">
        <v>1165</v>
      </c>
      <c r="G277" s="66" t="s">
        <v>1097</v>
      </c>
      <c r="H277" s="66">
        <v>2020</v>
      </c>
      <c r="I277" s="67">
        <v>213256</v>
      </c>
      <c r="J277" s="68">
        <v>213256</v>
      </c>
      <c r="K277" s="66">
        <v>48</v>
      </c>
      <c r="L277" s="69" t="s">
        <v>1168</v>
      </c>
    </row>
    <row r="278" spans="1:12" ht="60">
      <c r="A278" s="23">
        <v>11001</v>
      </c>
      <c r="B278" s="66" t="s">
        <v>161</v>
      </c>
      <c r="C278" s="66" t="s">
        <v>161</v>
      </c>
      <c r="D278" s="66" t="s">
        <v>1274</v>
      </c>
      <c r="E278" s="66" t="s">
        <v>1137</v>
      </c>
      <c r="F278" s="66" t="s">
        <v>1165</v>
      </c>
      <c r="G278" s="66" t="s">
        <v>1097</v>
      </c>
      <c r="H278" s="66">
        <v>2021</v>
      </c>
      <c r="I278" s="67">
        <v>228108</v>
      </c>
      <c r="J278" s="68">
        <v>228108</v>
      </c>
      <c r="K278" s="66">
        <v>48</v>
      </c>
      <c r="L278" s="69" t="s">
        <v>1168</v>
      </c>
    </row>
    <row r="279" spans="1:12" ht="60">
      <c r="A279" s="23">
        <v>11001</v>
      </c>
      <c r="B279" s="66" t="s">
        <v>161</v>
      </c>
      <c r="C279" s="66" t="s">
        <v>161</v>
      </c>
      <c r="D279" s="66" t="s">
        <v>1274</v>
      </c>
      <c r="E279" s="66" t="s">
        <v>1137</v>
      </c>
      <c r="F279" s="66" t="s">
        <v>1165</v>
      </c>
      <c r="G279" s="66" t="s">
        <v>1097</v>
      </c>
      <c r="H279" s="66" t="s">
        <v>1281</v>
      </c>
      <c r="I279" s="67">
        <v>217232</v>
      </c>
      <c r="J279" s="68">
        <v>217232</v>
      </c>
      <c r="K279" s="66">
        <v>48</v>
      </c>
      <c r="L279" s="69" t="s">
        <v>1168</v>
      </c>
    </row>
    <row r="280" spans="1:12" ht="60">
      <c r="A280" s="23">
        <v>11001</v>
      </c>
      <c r="B280" s="66" t="s">
        <v>161</v>
      </c>
      <c r="C280" s="66" t="s">
        <v>161</v>
      </c>
      <c r="D280" s="66" t="s">
        <v>1127</v>
      </c>
      <c r="E280" s="66" t="s">
        <v>1137</v>
      </c>
      <c r="F280" s="66" t="s">
        <v>1165</v>
      </c>
      <c r="G280" s="66" t="s">
        <v>1097</v>
      </c>
      <c r="H280" s="66">
        <v>2018</v>
      </c>
      <c r="I280" s="67">
        <v>0.71133013419154623</v>
      </c>
      <c r="J280" s="68">
        <v>0.71133013419154623</v>
      </c>
      <c r="K280" s="66">
        <v>161</v>
      </c>
      <c r="L280" s="69" t="s">
        <v>1171</v>
      </c>
    </row>
    <row r="281" spans="1:12" ht="60">
      <c r="A281" s="23">
        <v>11001</v>
      </c>
      <c r="B281" s="66" t="s">
        <v>161</v>
      </c>
      <c r="C281" s="66" t="s">
        <v>161</v>
      </c>
      <c r="D281" s="66" t="s">
        <v>1127</v>
      </c>
      <c r="E281" s="66" t="s">
        <v>1137</v>
      </c>
      <c r="F281" s="66" t="s">
        <v>1165</v>
      </c>
      <c r="G281" s="66" t="s">
        <v>1097</v>
      </c>
      <c r="H281" s="66">
        <v>2019</v>
      </c>
      <c r="I281" s="67">
        <v>0.74018564922068297</v>
      </c>
      <c r="J281" s="68">
        <v>0.74018564922068297</v>
      </c>
      <c r="K281" s="66">
        <v>161</v>
      </c>
      <c r="L281" s="69" t="s">
        <v>1171</v>
      </c>
    </row>
    <row r="282" spans="1:12" ht="60">
      <c r="A282" s="23">
        <v>11001</v>
      </c>
      <c r="B282" s="66" t="s">
        <v>161</v>
      </c>
      <c r="C282" s="66" t="s">
        <v>161</v>
      </c>
      <c r="D282" s="66" t="s">
        <v>1127</v>
      </c>
      <c r="E282" s="66" t="s">
        <v>1137</v>
      </c>
      <c r="F282" s="66" t="s">
        <v>1165</v>
      </c>
      <c r="G282" s="66" t="s">
        <v>1097</v>
      </c>
      <c r="H282" s="66">
        <v>2020</v>
      </c>
      <c r="I282" s="67">
        <v>0.71612614073063974</v>
      </c>
      <c r="J282" s="68">
        <v>0.71612614073063974</v>
      </c>
      <c r="K282" s="66">
        <v>161</v>
      </c>
      <c r="L282" s="69" t="s">
        <v>1171</v>
      </c>
    </row>
    <row r="283" spans="1:12" ht="60">
      <c r="A283" s="23">
        <v>11001</v>
      </c>
      <c r="B283" s="66" t="s">
        <v>161</v>
      </c>
      <c r="C283" s="66" t="s">
        <v>161</v>
      </c>
      <c r="D283" s="66" t="s">
        <v>1127</v>
      </c>
      <c r="E283" s="66" t="s">
        <v>1137</v>
      </c>
      <c r="F283" s="66" t="s">
        <v>1165</v>
      </c>
      <c r="G283" s="66" t="s">
        <v>1097</v>
      </c>
      <c r="H283" s="66">
        <v>2021</v>
      </c>
      <c r="I283" s="67">
        <v>0.82875342435243549</v>
      </c>
      <c r="J283" s="68">
        <v>0.82875342435243549</v>
      </c>
      <c r="K283" s="66">
        <v>161</v>
      </c>
      <c r="L283" s="69" t="s">
        <v>1171</v>
      </c>
    </row>
    <row r="284" spans="1:12" ht="60">
      <c r="A284" s="23">
        <v>11001</v>
      </c>
      <c r="B284" s="66" t="s">
        <v>161</v>
      </c>
      <c r="C284" s="66" t="s">
        <v>161</v>
      </c>
      <c r="D284" s="66" t="s">
        <v>1127</v>
      </c>
      <c r="E284" s="66" t="s">
        <v>1137</v>
      </c>
      <c r="F284" s="66" t="s">
        <v>1165</v>
      </c>
      <c r="G284" s="66" t="s">
        <v>1097</v>
      </c>
      <c r="H284" s="66" t="s">
        <v>1281</v>
      </c>
      <c r="I284" s="67">
        <v>0.88633499624782308</v>
      </c>
      <c r="J284" s="68">
        <v>0.88633499624782308</v>
      </c>
      <c r="K284" s="66">
        <v>161</v>
      </c>
      <c r="L284" s="69" t="s">
        <v>1171</v>
      </c>
    </row>
    <row r="285" spans="1:12" ht="30">
      <c r="A285" s="23">
        <v>11001</v>
      </c>
      <c r="B285" s="66" t="s">
        <v>161</v>
      </c>
      <c r="C285" s="66" t="s">
        <v>161</v>
      </c>
      <c r="D285" s="66" t="s">
        <v>1128</v>
      </c>
      <c r="E285" s="66" t="s">
        <v>1137</v>
      </c>
      <c r="F285" s="66" t="s">
        <v>1174</v>
      </c>
      <c r="G285" s="66" t="s">
        <v>1097</v>
      </c>
      <c r="H285" s="66">
        <v>2018</v>
      </c>
      <c r="I285" s="67">
        <v>0.907526310194536</v>
      </c>
      <c r="J285" s="68">
        <v>0.907526310194536</v>
      </c>
      <c r="K285" s="66">
        <v>15</v>
      </c>
      <c r="L285" s="69" t="s">
        <v>1171</v>
      </c>
    </row>
    <row r="286" spans="1:12" ht="30">
      <c r="A286" s="23">
        <v>11001</v>
      </c>
      <c r="B286" s="66" t="s">
        <v>161</v>
      </c>
      <c r="C286" s="66" t="s">
        <v>161</v>
      </c>
      <c r="D286" s="66" t="s">
        <v>1128</v>
      </c>
      <c r="E286" s="66" t="s">
        <v>1137</v>
      </c>
      <c r="F286" s="66" t="s">
        <v>1174</v>
      </c>
      <c r="G286" s="66" t="s">
        <v>1097</v>
      </c>
      <c r="H286" s="66">
        <v>2019</v>
      </c>
      <c r="I286" s="67">
        <v>0.88097722861138361</v>
      </c>
      <c r="J286" s="68">
        <v>0.88097722861138361</v>
      </c>
      <c r="K286" s="66">
        <v>15</v>
      </c>
      <c r="L286" s="69" t="s">
        <v>1171</v>
      </c>
    </row>
    <row r="287" spans="1:12" ht="30">
      <c r="A287" s="23">
        <v>11001</v>
      </c>
      <c r="B287" s="66" t="s">
        <v>161</v>
      </c>
      <c r="C287" s="66" t="s">
        <v>161</v>
      </c>
      <c r="D287" s="66" t="s">
        <v>1128</v>
      </c>
      <c r="E287" s="66" t="s">
        <v>1137</v>
      </c>
      <c r="F287" s="66" t="s">
        <v>1174</v>
      </c>
      <c r="G287" s="66" t="s">
        <v>1097</v>
      </c>
      <c r="H287" s="66">
        <v>2020</v>
      </c>
      <c r="I287" s="67">
        <v>0.85896644018941737</v>
      </c>
      <c r="J287" s="68">
        <v>0.85896644018941737</v>
      </c>
      <c r="K287" s="66">
        <v>15</v>
      </c>
      <c r="L287" s="69" t="s">
        <v>1171</v>
      </c>
    </row>
    <row r="288" spans="1:12" ht="30">
      <c r="A288" s="23">
        <v>11001</v>
      </c>
      <c r="B288" s="66" t="s">
        <v>161</v>
      </c>
      <c r="C288" s="66" t="s">
        <v>161</v>
      </c>
      <c r="D288" s="66" t="s">
        <v>1128</v>
      </c>
      <c r="E288" s="66" t="s">
        <v>1137</v>
      </c>
      <c r="F288" s="66" t="s">
        <v>1174</v>
      </c>
      <c r="G288" s="66" t="s">
        <v>1097</v>
      </c>
      <c r="H288" s="66">
        <v>2021</v>
      </c>
      <c r="I288" s="67">
        <v>0.79208927031577214</v>
      </c>
      <c r="J288" s="68">
        <v>0.79208927031577214</v>
      </c>
      <c r="K288" s="66">
        <v>15</v>
      </c>
      <c r="L288" s="69" t="s">
        <v>1171</v>
      </c>
    </row>
    <row r="289" spans="1:12" ht="45">
      <c r="A289" s="23">
        <v>11</v>
      </c>
      <c r="B289" s="66" t="s">
        <v>161</v>
      </c>
      <c r="C289" s="66" t="s">
        <v>1075</v>
      </c>
      <c r="D289" s="66" t="s">
        <v>1128</v>
      </c>
      <c r="E289" s="66" t="s">
        <v>1137</v>
      </c>
      <c r="F289" s="66" t="s">
        <v>1174</v>
      </c>
      <c r="G289" s="66" t="s">
        <v>1097</v>
      </c>
      <c r="H289" s="66">
        <v>2018</v>
      </c>
      <c r="I289" s="67">
        <v>0.907526310194536</v>
      </c>
      <c r="J289" s="68">
        <v>0.907526310194536</v>
      </c>
      <c r="K289" s="66">
        <v>15</v>
      </c>
      <c r="L289" s="69" t="s">
        <v>1171</v>
      </c>
    </row>
    <row r="290" spans="1:12" ht="30">
      <c r="A290" s="23">
        <v>1</v>
      </c>
      <c r="B290" s="66" t="s">
        <v>1072</v>
      </c>
      <c r="C290" s="66" t="s">
        <v>1072</v>
      </c>
      <c r="D290" s="66" t="s">
        <v>1128</v>
      </c>
      <c r="E290" s="66" t="s">
        <v>1137</v>
      </c>
      <c r="F290" s="66" t="s">
        <v>1174</v>
      </c>
      <c r="G290" s="66" t="s">
        <v>1097</v>
      </c>
      <c r="H290" s="66">
        <v>2018</v>
      </c>
      <c r="I290" s="67">
        <v>0.95528570231661847</v>
      </c>
      <c r="J290" s="68">
        <v>0.95528570231661847</v>
      </c>
      <c r="K290" s="66">
        <v>15</v>
      </c>
      <c r="L290" s="69" t="s">
        <v>1171</v>
      </c>
    </row>
    <row r="291" spans="1:12" ht="60">
      <c r="A291" s="23">
        <v>11</v>
      </c>
      <c r="B291" s="66" t="s">
        <v>161</v>
      </c>
      <c r="C291" s="66" t="s">
        <v>1075</v>
      </c>
      <c r="D291" s="66" t="s">
        <v>1274</v>
      </c>
      <c r="E291" s="66" t="s">
        <v>1137</v>
      </c>
      <c r="F291" s="66" t="s">
        <v>1165</v>
      </c>
      <c r="G291" s="66" t="s">
        <v>1097</v>
      </c>
      <c r="H291" s="66">
        <v>2018</v>
      </c>
      <c r="I291" s="67">
        <v>180603</v>
      </c>
      <c r="J291" s="68">
        <v>180603</v>
      </c>
      <c r="K291" s="66">
        <v>48</v>
      </c>
      <c r="L291" s="69" t="s">
        <v>1168</v>
      </c>
    </row>
    <row r="292" spans="1:12" ht="60">
      <c r="A292" s="23">
        <v>1</v>
      </c>
      <c r="B292" s="66" t="s">
        <v>1072</v>
      </c>
      <c r="C292" s="66" t="s">
        <v>1072</v>
      </c>
      <c r="D292" s="66" t="s">
        <v>1274</v>
      </c>
      <c r="E292" s="66" t="s">
        <v>1137</v>
      </c>
      <c r="F292" s="66" t="s">
        <v>1165</v>
      </c>
      <c r="G292" s="66" t="s">
        <v>1097</v>
      </c>
      <c r="H292" s="66">
        <v>2018</v>
      </c>
      <c r="I292" s="67">
        <v>1374423</v>
      </c>
      <c r="J292" s="68">
        <v>1374423</v>
      </c>
      <c r="K292" s="66">
        <v>48</v>
      </c>
      <c r="L292" s="69" t="s">
        <v>1168</v>
      </c>
    </row>
    <row r="293" spans="1:12" ht="60">
      <c r="A293" s="23">
        <v>11</v>
      </c>
      <c r="B293" s="66" t="s">
        <v>161</v>
      </c>
      <c r="C293" s="66" t="s">
        <v>1075</v>
      </c>
      <c r="D293" s="66" t="s">
        <v>1127</v>
      </c>
      <c r="E293" s="66" t="s">
        <v>1137</v>
      </c>
      <c r="F293" s="66" t="s">
        <v>1165</v>
      </c>
      <c r="G293" s="66" t="s">
        <v>1097</v>
      </c>
      <c r="H293" s="66">
        <v>2018</v>
      </c>
      <c r="I293" s="67">
        <v>0.71133013419154623</v>
      </c>
      <c r="J293" s="68">
        <v>0.71133013419154623</v>
      </c>
      <c r="K293" s="66">
        <v>161</v>
      </c>
      <c r="L293" s="69" t="s">
        <v>1171</v>
      </c>
    </row>
    <row r="294" spans="1:12" ht="60">
      <c r="A294" s="23">
        <v>1</v>
      </c>
      <c r="B294" s="66" t="s">
        <v>1072</v>
      </c>
      <c r="C294" s="66" t="s">
        <v>1072</v>
      </c>
      <c r="D294" s="66" t="s">
        <v>1127</v>
      </c>
      <c r="E294" s="66" t="s">
        <v>1137</v>
      </c>
      <c r="F294" s="66" t="s">
        <v>1165</v>
      </c>
      <c r="G294" s="66" t="s">
        <v>1097</v>
      </c>
      <c r="H294" s="66">
        <v>2018</v>
      </c>
      <c r="I294" s="67">
        <v>0.92309435614894486</v>
      </c>
      <c r="J294" s="68">
        <v>0.92309435614894486</v>
      </c>
      <c r="K294" s="66">
        <v>161</v>
      </c>
      <c r="L294" s="69" t="s">
        <v>1171</v>
      </c>
    </row>
    <row r="295" spans="1:12" ht="45">
      <c r="A295" s="23">
        <v>11</v>
      </c>
      <c r="B295" s="66" t="s">
        <v>161</v>
      </c>
      <c r="C295" s="66" t="s">
        <v>1075</v>
      </c>
      <c r="D295" s="66" t="s">
        <v>1128</v>
      </c>
      <c r="E295" s="66" t="s">
        <v>1137</v>
      </c>
      <c r="F295" s="66" t="s">
        <v>1174</v>
      </c>
      <c r="G295" s="66" t="s">
        <v>1097</v>
      </c>
      <c r="H295" s="66">
        <v>2019</v>
      </c>
      <c r="I295" s="67">
        <v>0.88097722861138361</v>
      </c>
      <c r="J295" s="68">
        <v>0.88097722861138361</v>
      </c>
      <c r="K295" s="66">
        <v>15</v>
      </c>
      <c r="L295" s="69" t="s">
        <v>1171</v>
      </c>
    </row>
    <row r="296" spans="1:12" ht="30">
      <c r="A296" s="23">
        <v>1</v>
      </c>
      <c r="B296" s="66" t="s">
        <v>1072</v>
      </c>
      <c r="C296" s="66" t="s">
        <v>1072</v>
      </c>
      <c r="D296" s="66" t="s">
        <v>1128</v>
      </c>
      <c r="E296" s="66" t="s">
        <v>1137</v>
      </c>
      <c r="F296" s="66" t="s">
        <v>1174</v>
      </c>
      <c r="G296" s="66" t="s">
        <v>1097</v>
      </c>
      <c r="H296" s="66">
        <v>2019</v>
      </c>
      <c r="I296" s="67">
        <v>0.9392237107962369</v>
      </c>
      <c r="J296" s="68">
        <v>0.9392237107962369</v>
      </c>
      <c r="K296" s="66">
        <v>15</v>
      </c>
      <c r="L296" s="69" t="s">
        <v>1171</v>
      </c>
    </row>
    <row r="297" spans="1:12" ht="60">
      <c r="A297" s="23">
        <v>11</v>
      </c>
      <c r="B297" s="66" t="s">
        <v>161</v>
      </c>
      <c r="C297" s="66" t="s">
        <v>1075</v>
      </c>
      <c r="D297" s="66" t="s">
        <v>1274</v>
      </c>
      <c r="E297" s="66" t="s">
        <v>1137</v>
      </c>
      <c r="F297" s="66" t="s">
        <v>1165</v>
      </c>
      <c r="G297" s="66" t="s">
        <v>1097</v>
      </c>
      <c r="H297" s="66">
        <v>2019</v>
      </c>
      <c r="I297" s="67">
        <v>196316</v>
      </c>
      <c r="J297" s="68">
        <v>196316</v>
      </c>
      <c r="K297" s="66">
        <v>48</v>
      </c>
      <c r="L297" s="69" t="s">
        <v>1168</v>
      </c>
    </row>
    <row r="298" spans="1:12" ht="60">
      <c r="A298" s="23">
        <v>1</v>
      </c>
      <c r="B298" s="66" t="s">
        <v>1072</v>
      </c>
      <c r="C298" s="66" t="s">
        <v>1072</v>
      </c>
      <c r="D298" s="66" t="s">
        <v>1274</v>
      </c>
      <c r="E298" s="66" t="s">
        <v>1137</v>
      </c>
      <c r="F298" s="66" t="s">
        <v>1165</v>
      </c>
      <c r="G298" s="66" t="s">
        <v>1097</v>
      </c>
      <c r="H298" s="66">
        <v>2019</v>
      </c>
      <c r="I298" s="67">
        <v>1494936</v>
      </c>
      <c r="J298" s="68">
        <v>1494936</v>
      </c>
      <c r="K298" s="66">
        <v>48</v>
      </c>
      <c r="L298" s="69" t="s">
        <v>1168</v>
      </c>
    </row>
    <row r="299" spans="1:12" ht="60">
      <c r="A299" s="23">
        <v>11</v>
      </c>
      <c r="B299" s="66" t="s">
        <v>161</v>
      </c>
      <c r="C299" s="66" t="s">
        <v>1075</v>
      </c>
      <c r="D299" s="66" t="s">
        <v>1127</v>
      </c>
      <c r="E299" s="66" t="s">
        <v>1137</v>
      </c>
      <c r="F299" s="66" t="s">
        <v>1165</v>
      </c>
      <c r="G299" s="66" t="s">
        <v>1097</v>
      </c>
      <c r="H299" s="66">
        <v>2019</v>
      </c>
      <c r="I299" s="67">
        <v>0.74018564922068297</v>
      </c>
      <c r="J299" s="68">
        <v>0.74018564922068297</v>
      </c>
      <c r="K299" s="66">
        <v>161</v>
      </c>
      <c r="L299" s="69" t="s">
        <v>1171</v>
      </c>
    </row>
    <row r="300" spans="1:12" ht="60">
      <c r="A300" s="23">
        <v>1</v>
      </c>
      <c r="B300" s="66" t="s">
        <v>1072</v>
      </c>
      <c r="C300" s="66" t="s">
        <v>1072</v>
      </c>
      <c r="D300" s="66" t="s">
        <v>1127</v>
      </c>
      <c r="E300" s="66" t="s">
        <v>1137</v>
      </c>
      <c r="F300" s="66" t="s">
        <v>1165</v>
      </c>
      <c r="G300" s="66" t="s">
        <v>1097</v>
      </c>
      <c r="H300" s="66">
        <v>2019</v>
      </c>
      <c r="I300" s="67">
        <v>0.8916666376503769</v>
      </c>
      <c r="J300" s="68">
        <v>0.8916666376503769</v>
      </c>
      <c r="K300" s="66">
        <v>161</v>
      </c>
      <c r="L300" s="69" t="s">
        <v>1171</v>
      </c>
    </row>
    <row r="301" spans="1:12" ht="45">
      <c r="A301" s="23">
        <v>11</v>
      </c>
      <c r="B301" s="66" t="s">
        <v>161</v>
      </c>
      <c r="C301" s="66" t="s">
        <v>1075</v>
      </c>
      <c r="D301" s="66" t="s">
        <v>1128</v>
      </c>
      <c r="E301" s="66" t="s">
        <v>1137</v>
      </c>
      <c r="F301" s="66" t="s">
        <v>1174</v>
      </c>
      <c r="G301" s="66" t="s">
        <v>1097</v>
      </c>
      <c r="H301" s="66">
        <v>2020</v>
      </c>
      <c r="I301" s="67">
        <v>0.85896644018941737</v>
      </c>
      <c r="J301" s="68">
        <v>0.85896644018941737</v>
      </c>
      <c r="K301" s="66">
        <v>15</v>
      </c>
      <c r="L301" s="69" t="s">
        <v>1171</v>
      </c>
    </row>
    <row r="302" spans="1:12" ht="30">
      <c r="A302" s="23">
        <v>1</v>
      </c>
      <c r="B302" s="66" t="s">
        <v>1072</v>
      </c>
      <c r="C302" s="66" t="s">
        <v>1072</v>
      </c>
      <c r="D302" s="66" t="s">
        <v>1128</v>
      </c>
      <c r="E302" s="66" t="s">
        <v>1137</v>
      </c>
      <c r="F302" s="66" t="s">
        <v>1174</v>
      </c>
      <c r="G302" s="66" t="s">
        <v>1097</v>
      </c>
      <c r="H302" s="66">
        <v>2020</v>
      </c>
      <c r="I302" s="67">
        <v>0.92247157781972022</v>
      </c>
      <c r="J302" s="68">
        <v>0.92247157781972022</v>
      </c>
      <c r="K302" s="66">
        <v>15</v>
      </c>
      <c r="L302" s="69" t="s">
        <v>1171</v>
      </c>
    </row>
    <row r="303" spans="1:12" ht="45">
      <c r="A303" s="23">
        <v>11</v>
      </c>
      <c r="B303" s="66" t="s">
        <v>161</v>
      </c>
      <c r="C303" s="66" t="s">
        <v>1075</v>
      </c>
      <c r="D303" s="66" t="s">
        <v>1128</v>
      </c>
      <c r="E303" s="66" t="s">
        <v>1137</v>
      </c>
      <c r="F303" s="66" t="s">
        <v>1174</v>
      </c>
      <c r="G303" s="66" t="s">
        <v>1097</v>
      </c>
      <c r="H303" s="66">
        <v>2021</v>
      </c>
      <c r="I303" s="67">
        <v>0.79208927031577214</v>
      </c>
      <c r="J303" s="68">
        <v>0.79208927031577214</v>
      </c>
      <c r="K303" s="66">
        <v>15</v>
      </c>
      <c r="L303" s="69" t="s">
        <v>1171</v>
      </c>
    </row>
    <row r="304" spans="1:12" ht="30">
      <c r="A304" s="23">
        <v>1</v>
      </c>
      <c r="B304" s="66" t="s">
        <v>1072</v>
      </c>
      <c r="C304" s="66" t="s">
        <v>1072</v>
      </c>
      <c r="D304" s="66" t="s">
        <v>1128</v>
      </c>
      <c r="E304" s="66" t="s">
        <v>1137</v>
      </c>
      <c r="F304" s="66" t="s">
        <v>1174</v>
      </c>
      <c r="G304" s="66" t="s">
        <v>1097</v>
      </c>
      <c r="H304" s="66">
        <v>2021</v>
      </c>
      <c r="I304" s="67">
        <v>0.87017197542956037</v>
      </c>
      <c r="J304" s="68">
        <v>0.87017197542956037</v>
      </c>
      <c r="K304" s="66">
        <v>15</v>
      </c>
      <c r="L304" s="69" t="s">
        <v>1171</v>
      </c>
    </row>
    <row r="305" spans="1:12" ht="45">
      <c r="A305" s="23">
        <v>11001</v>
      </c>
      <c r="B305" s="66" t="s">
        <v>161</v>
      </c>
      <c r="C305" s="66" t="s">
        <v>161</v>
      </c>
      <c r="D305" s="66" t="s">
        <v>1128</v>
      </c>
      <c r="E305" s="66" t="s">
        <v>1137</v>
      </c>
      <c r="F305" s="66" t="s">
        <v>1174</v>
      </c>
      <c r="G305" s="66" t="s">
        <v>1097</v>
      </c>
      <c r="H305" s="66" t="s">
        <v>1290</v>
      </c>
      <c r="I305" s="67">
        <v>0.80400799126727496</v>
      </c>
      <c r="J305" s="68">
        <v>0.80400799126727496</v>
      </c>
      <c r="K305" s="66">
        <v>15</v>
      </c>
      <c r="L305" s="69" t="s">
        <v>1171</v>
      </c>
    </row>
    <row r="306" spans="1:12" ht="45">
      <c r="A306" s="23">
        <v>11</v>
      </c>
      <c r="B306" s="66" t="s">
        <v>161</v>
      </c>
      <c r="C306" s="66" t="s">
        <v>1075</v>
      </c>
      <c r="D306" s="66" t="s">
        <v>1128</v>
      </c>
      <c r="E306" s="66" t="s">
        <v>1137</v>
      </c>
      <c r="F306" s="66" t="s">
        <v>1174</v>
      </c>
      <c r="G306" s="66" t="s">
        <v>1097</v>
      </c>
      <c r="H306" s="66" t="s">
        <v>1290</v>
      </c>
      <c r="I306" s="67">
        <v>0.80400799126727496</v>
      </c>
      <c r="J306" s="68">
        <v>0.80400799126727496</v>
      </c>
      <c r="K306" s="66">
        <v>15</v>
      </c>
      <c r="L306" s="69" t="s">
        <v>1171</v>
      </c>
    </row>
    <row r="307" spans="1:12" ht="45">
      <c r="A307" s="23">
        <v>1</v>
      </c>
      <c r="B307" s="66" t="s">
        <v>1072</v>
      </c>
      <c r="C307" s="66" t="s">
        <v>1072</v>
      </c>
      <c r="D307" s="66" t="s">
        <v>1128</v>
      </c>
      <c r="E307" s="66" t="s">
        <v>1137</v>
      </c>
      <c r="F307" s="66" t="s">
        <v>1174</v>
      </c>
      <c r="G307" s="66" t="s">
        <v>1097</v>
      </c>
      <c r="H307" s="66" t="s">
        <v>1290</v>
      </c>
      <c r="I307" s="67">
        <v>0.93469194396170963</v>
      </c>
      <c r="J307" s="68">
        <v>0.93469194396170963</v>
      </c>
      <c r="K307" s="66">
        <v>15</v>
      </c>
      <c r="L307" s="69" t="s">
        <v>1171</v>
      </c>
    </row>
    <row r="308" spans="1:12" ht="60">
      <c r="A308" s="23">
        <v>11</v>
      </c>
      <c r="B308" s="66" t="s">
        <v>161</v>
      </c>
      <c r="C308" s="66" t="s">
        <v>1075</v>
      </c>
      <c r="D308" s="66" t="s">
        <v>1274</v>
      </c>
      <c r="E308" s="66" t="s">
        <v>1137</v>
      </c>
      <c r="F308" s="66" t="s">
        <v>1165</v>
      </c>
      <c r="G308" s="66" t="s">
        <v>1097</v>
      </c>
      <c r="H308" s="66">
        <v>2020</v>
      </c>
      <c r="I308" s="67">
        <v>213256</v>
      </c>
      <c r="J308" s="68">
        <v>213256</v>
      </c>
      <c r="K308" s="66">
        <v>48</v>
      </c>
      <c r="L308" s="69" t="s">
        <v>1168</v>
      </c>
    </row>
    <row r="309" spans="1:12" ht="60">
      <c r="A309" s="23">
        <v>1</v>
      </c>
      <c r="B309" s="66" t="s">
        <v>1072</v>
      </c>
      <c r="C309" s="66" t="s">
        <v>1072</v>
      </c>
      <c r="D309" s="66" t="s">
        <v>1274</v>
      </c>
      <c r="E309" s="66" t="s">
        <v>1137</v>
      </c>
      <c r="F309" s="66" t="s">
        <v>1165</v>
      </c>
      <c r="G309" s="66" t="s">
        <v>1097</v>
      </c>
      <c r="H309" s="66">
        <v>2020</v>
      </c>
      <c r="I309" s="67">
        <v>1596431</v>
      </c>
      <c r="J309" s="68">
        <v>1596431</v>
      </c>
      <c r="K309" s="66">
        <v>48</v>
      </c>
      <c r="L309" s="69" t="s">
        <v>1168</v>
      </c>
    </row>
    <row r="310" spans="1:12" ht="60">
      <c r="A310" s="23">
        <v>11</v>
      </c>
      <c r="B310" s="66" t="s">
        <v>161</v>
      </c>
      <c r="C310" s="66" t="s">
        <v>1075</v>
      </c>
      <c r="D310" s="66" t="s">
        <v>1274</v>
      </c>
      <c r="E310" s="66" t="s">
        <v>1137</v>
      </c>
      <c r="F310" s="66" t="s">
        <v>1165</v>
      </c>
      <c r="G310" s="66" t="s">
        <v>1097</v>
      </c>
      <c r="H310" s="66">
        <v>2021</v>
      </c>
      <c r="I310" s="67">
        <v>228108</v>
      </c>
      <c r="J310" s="68">
        <v>228108</v>
      </c>
      <c r="K310" s="66">
        <v>48</v>
      </c>
      <c r="L310" s="69" t="s">
        <v>1168</v>
      </c>
    </row>
    <row r="311" spans="1:12" ht="60">
      <c r="A311" s="23">
        <v>1</v>
      </c>
      <c r="B311" s="66" t="s">
        <v>1072</v>
      </c>
      <c r="C311" s="66" t="s">
        <v>1072</v>
      </c>
      <c r="D311" s="66" t="s">
        <v>1274</v>
      </c>
      <c r="E311" s="66" t="s">
        <v>1137</v>
      </c>
      <c r="F311" s="66" t="s">
        <v>1165</v>
      </c>
      <c r="G311" s="66" t="s">
        <v>1097</v>
      </c>
      <c r="H311" s="66">
        <v>2021</v>
      </c>
      <c r="I311" s="67">
        <v>1786320</v>
      </c>
      <c r="J311" s="68">
        <v>1786320</v>
      </c>
      <c r="K311" s="66">
        <v>48</v>
      </c>
      <c r="L311" s="69" t="s">
        <v>1168</v>
      </c>
    </row>
    <row r="312" spans="1:12" ht="60">
      <c r="A312" s="23">
        <v>11</v>
      </c>
      <c r="B312" s="66" t="s">
        <v>161</v>
      </c>
      <c r="C312" s="66" t="s">
        <v>1075</v>
      </c>
      <c r="D312" s="66" t="s">
        <v>1274</v>
      </c>
      <c r="E312" s="66" t="s">
        <v>1137</v>
      </c>
      <c r="F312" s="66" t="s">
        <v>1165</v>
      </c>
      <c r="G312" s="66" t="s">
        <v>1097</v>
      </c>
      <c r="H312" s="66" t="s">
        <v>1281</v>
      </c>
      <c r="I312" s="67">
        <v>217232</v>
      </c>
      <c r="J312" s="68">
        <v>217232</v>
      </c>
      <c r="K312" s="66">
        <v>48</v>
      </c>
      <c r="L312" s="69" t="s">
        <v>1168</v>
      </c>
    </row>
    <row r="313" spans="1:12" ht="60">
      <c r="A313" s="23">
        <v>1</v>
      </c>
      <c r="B313" s="66" t="s">
        <v>1072</v>
      </c>
      <c r="C313" s="66" t="s">
        <v>1072</v>
      </c>
      <c r="D313" s="66" t="s">
        <v>1274</v>
      </c>
      <c r="E313" s="66" t="s">
        <v>1137</v>
      </c>
      <c r="F313" s="66" t="s">
        <v>1165</v>
      </c>
      <c r="G313" s="66" t="s">
        <v>1097</v>
      </c>
      <c r="H313" s="66" t="s">
        <v>1281</v>
      </c>
      <c r="I313" s="67">
        <v>1859325</v>
      </c>
      <c r="J313" s="68">
        <v>1859325</v>
      </c>
      <c r="K313" s="66">
        <v>48</v>
      </c>
      <c r="L313" s="69" t="s">
        <v>1168</v>
      </c>
    </row>
    <row r="314" spans="1:12" ht="60">
      <c r="A314" s="23">
        <v>11</v>
      </c>
      <c r="B314" s="66" t="s">
        <v>161</v>
      </c>
      <c r="C314" s="66" t="s">
        <v>1075</v>
      </c>
      <c r="D314" s="66" t="s">
        <v>1127</v>
      </c>
      <c r="E314" s="66" t="s">
        <v>1137</v>
      </c>
      <c r="F314" s="66" t="s">
        <v>1165</v>
      </c>
      <c r="G314" s="66" t="s">
        <v>1097</v>
      </c>
      <c r="H314" s="66">
        <v>2020</v>
      </c>
      <c r="I314" s="67">
        <v>0.71612614073063974</v>
      </c>
      <c r="J314" s="68">
        <v>0.71612614073063974</v>
      </c>
      <c r="K314" s="66">
        <v>161</v>
      </c>
      <c r="L314" s="69" t="s">
        <v>1171</v>
      </c>
    </row>
    <row r="315" spans="1:12" ht="60">
      <c r="A315" s="23">
        <v>1</v>
      </c>
      <c r="B315" s="66" t="s">
        <v>1072</v>
      </c>
      <c r="C315" s="66" t="s">
        <v>1072</v>
      </c>
      <c r="D315" s="66" t="s">
        <v>1127</v>
      </c>
      <c r="E315" s="66" t="s">
        <v>1137</v>
      </c>
      <c r="F315" s="66" t="s">
        <v>1165</v>
      </c>
      <c r="G315" s="66" t="s">
        <v>1097</v>
      </c>
      <c r="H315" s="66">
        <v>2020</v>
      </c>
      <c r="I315" s="67">
        <v>0.746</v>
      </c>
      <c r="J315" s="68">
        <v>0.746</v>
      </c>
      <c r="K315" s="66">
        <v>161</v>
      </c>
      <c r="L315" s="69" t="s">
        <v>1171</v>
      </c>
    </row>
    <row r="316" spans="1:12" ht="60">
      <c r="A316" s="23">
        <v>11</v>
      </c>
      <c r="B316" s="66" t="s">
        <v>161</v>
      </c>
      <c r="C316" s="66" t="s">
        <v>1075</v>
      </c>
      <c r="D316" s="66" t="s">
        <v>1127</v>
      </c>
      <c r="E316" s="66" t="s">
        <v>1137</v>
      </c>
      <c r="F316" s="66" t="s">
        <v>1165</v>
      </c>
      <c r="G316" s="66" t="s">
        <v>1097</v>
      </c>
      <c r="H316" s="66">
        <v>2021</v>
      </c>
      <c r="I316" s="67">
        <v>0.82875342435243549</v>
      </c>
      <c r="J316" s="68">
        <v>0.82875342435243549</v>
      </c>
      <c r="K316" s="66">
        <v>161</v>
      </c>
      <c r="L316" s="69" t="s">
        <v>1171</v>
      </c>
    </row>
    <row r="317" spans="1:12" ht="60">
      <c r="A317" s="23">
        <v>1</v>
      </c>
      <c r="B317" s="66" t="s">
        <v>1072</v>
      </c>
      <c r="C317" s="66" t="s">
        <v>1072</v>
      </c>
      <c r="D317" s="66" t="s">
        <v>1127</v>
      </c>
      <c r="E317" s="66" t="s">
        <v>1137</v>
      </c>
      <c r="F317" s="66" t="s">
        <v>1165</v>
      </c>
      <c r="G317" s="66" t="s">
        <v>1097</v>
      </c>
      <c r="H317" s="66">
        <v>2021</v>
      </c>
      <c r="I317" s="67">
        <v>0.85799999999999998</v>
      </c>
      <c r="J317" s="68">
        <v>0.85799999999999998</v>
      </c>
      <c r="K317" s="66">
        <v>161</v>
      </c>
      <c r="L317" s="69" t="s">
        <v>1171</v>
      </c>
    </row>
    <row r="318" spans="1:12" ht="60">
      <c r="A318" s="23">
        <v>11</v>
      </c>
      <c r="B318" s="66" t="s">
        <v>161</v>
      </c>
      <c r="C318" s="66" t="s">
        <v>1075</v>
      </c>
      <c r="D318" s="66" t="s">
        <v>1127</v>
      </c>
      <c r="E318" s="66" t="s">
        <v>1137</v>
      </c>
      <c r="F318" s="66" t="s">
        <v>1165</v>
      </c>
      <c r="G318" s="66" t="s">
        <v>1097</v>
      </c>
      <c r="H318" s="66" t="s">
        <v>1281</v>
      </c>
      <c r="I318" s="67">
        <v>0.88633499624782308</v>
      </c>
      <c r="J318" s="68">
        <v>0.88633499624782308</v>
      </c>
      <c r="K318" s="66">
        <v>161</v>
      </c>
      <c r="L318" s="69" t="s">
        <v>1171</v>
      </c>
    </row>
    <row r="319" spans="1:12" ht="60">
      <c r="A319" s="23">
        <v>1</v>
      </c>
      <c r="B319" s="66" t="s">
        <v>1072</v>
      </c>
      <c r="C319" s="66" t="s">
        <v>1072</v>
      </c>
      <c r="D319" s="66" t="s">
        <v>1127</v>
      </c>
      <c r="E319" s="66" t="s">
        <v>1137</v>
      </c>
      <c r="F319" s="66" t="s">
        <v>1165</v>
      </c>
      <c r="G319" s="66" t="s">
        <v>1097</v>
      </c>
      <c r="H319" s="66" t="s">
        <v>1281</v>
      </c>
      <c r="I319" s="67">
        <v>0.91</v>
      </c>
      <c r="J319" s="68">
        <v>0.91</v>
      </c>
      <c r="K319" s="66">
        <v>161</v>
      </c>
      <c r="L319" s="69" t="s">
        <v>1171</v>
      </c>
    </row>
    <row r="320" spans="1:12" ht="30">
      <c r="A320" s="23">
        <v>11001</v>
      </c>
      <c r="B320" s="66" t="s">
        <v>161</v>
      </c>
      <c r="C320" s="66" t="s">
        <v>161</v>
      </c>
      <c r="D320" s="66" t="s">
        <v>1129</v>
      </c>
      <c r="E320" s="66" t="s">
        <v>1137</v>
      </c>
      <c r="F320" s="66" t="s">
        <v>1174</v>
      </c>
      <c r="G320" s="66" t="s">
        <v>1279</v>
      </c>
      <c r="H320" s="66">
        <v>2018</v>
      </c>
      <c r="I320" s="67">
        <v>2.3519875411677602E-3</v>
      </c>
      <c r="J320" s="68">
        <v>2.3519875411677602E-3</v>
      </c>
      <c r="K320" s="66">
        <v>137</v>
      </c>
      <c r="L320" s="69" t="s">
        <v>1171</v>
      </c>
    </row>
    <row r="321" spans="1:12" ht="30">
      <c r="A321" s="23">
        <v>11001</v>
      </c>
      <c r="B321" s="66" t="s">
        <v>161</v>
      </c>
      <c r="C321" s="66" t="s">
        <v>161</v>
      </c>
      <c r="D321" s="66" t="s">
        <v>1129</v>
      </c>
      <c r="E321" s="66" t="s">
        <v>1137</v>
      </c>
      <c r="F321" s="66" t="s">
        <v>1174</v>
      </c>
      <c r="G321" s="66" t="s">
        <v>1279</v>
      </c>
      <c r="H321" s="66">
        <v>2019</v>
      </c>
      <c r="I321" s="67">
        <v>2.2596634062682568E-2</v>
      </c>
      <c r="J321" s="68">
        <v>2.2596634062682568E-2</v>
      </c>
      <c r="K321" s="66">
        <v>137</v>
      </c>
      <c r="L321" s="69" t="s">
        <v>1171</v>
      </c>
    </row>
    <row r="322" spans="1:12" ht="30">
      <c r="A322" s="23">
        <v>11001</v>
      </c>
      <c r="B322" s="66" t="s">
        <v>161</v>
      </c>
      <c r="C322" s="66" t="s">
        <v>161</v>
      </c>
      <c r="D322" s="66" t="s">
        <v>1129</v>
      </c>
      <c r="E322" s="66" t="s">
        <v>1137</v>
      </c>
      <c r="F322" s="66" t="s">
        <v>1174</v>
      </c>
      <c r="G322" s="66" t="s">
        <v>1279</v>
      </c>
      <c r="H322" s="66">
        <v>2020</v>
      </c>
      <c r="I322" s="67">
        <v>3.1360715458340502E-2</v>
      </c>
      <c r="J322" s="68">
        <v>3.1360715458340502E-2</v>
      </c>
      <c r="K322" s="66">
        <v>137</v>
      </c>
      <c r="L322" s="69" t="s">
        <v>1171</v>
      </c>
    </row>
    <row r="323" spans="1:12" ht="30">
      <c r="A323" s="23">
        <v>11001</v>
      </c>
      <c r="B323" s="66" t="s">
        <v>161</v>
      </c>
      <c r="C323" s="66" t="s">
        <v>161</v>
      </c>
      <c r="D323" s="66" t="s">
        <v>1130</v>
      </c>
      <c r="E323" s="66" t="s">
        <v>1137</v>
      </c>
      <c r="F323" s="66" t="s">
        <v>1174</v>
      </c>
      <c r="G323" s="66" t="s">
        <v>1275</v>
      </c>
      <c r="H323" s="66">
        <v>2018</v>
      </c>
      <c r="I323" s="67">
        <v>5.6535574160462201E-3</v>
      </c>
      <c r="J323" s="68">
        <v>5.6535574160462201E-3</v>
      </c>
      <c r="K323" s="66">
        <v>138</v>
      </c>
      <c r="L323" s="69" t="s">
        <v>1171</v>
      </c>
    </row>
    <row r="324" spans="1:12" ht="30">
      <c r="A324" s="23">
        <v>11001</v>
      </c>
      <c r="B324" s="66" t="s">
        <v>161</v>
      </c>
      <c r="C324" s="66" t="s">
        <v>161</v>
      </c>
      <c r="D324" s="66" t="s">
        <v>1130</v>
      </c>
      <c r="E324" s="66" t="s">
        <v>1137</v>
      </c>
      <c r="F324" s="66" t="s">
        <v>1174</v>
      </c>
      <c r="G324" s="66" t="s">
        <v>1275</v>
      </c>
      <c r="H324" s="66">
        <v>2019</v>
      </c>
      <c r="I324" s="67">
        <v>3.9833066005822933E-2</v>
      </c>
      <c r="J324" s="68">
        <v>3.9833066005822933E-2</v>
      </c>
      <c r="K324" s="66">
        <v>138</v>
      </c>
      <c r="L324" s="69" t="s">
        <v>1171</v>
      </c>
    </row>
    <row r="325" spans="1:12" ht="30">
      <c r="A325" s="23">
        <v>11001</v>
      </c>
      <c r="B325" s="66" t="s">
        <v>161</v>
      </c>
      <c r="C325" s="66" t="s">
        <v>161</v>
      </c>
      <c r="D325" s="66" t="s">
        <v>1130</v>
      </c>
      <c r="E325" s="66" t="s">
        <v>1137</v>
      </c>
      <c r="F325" s="66" t="s">
        <v>1174</v>
      </c>
      <c r="G325" s="66" t="s">
        <v>1275</v>
      </c>
      <c r="H325" s="66">
        <v>2020</v>
      </c>
      <c r="I325" s="67">
        <v>5.7110828898414602E-2</v>
      </c>
      <c r="J325" s="68">
        <v>5.7110828898414602E-2</v>
      </c>
      <c r="K325" s="66">
        <v>138</v>
      </c>
      <c r="L325" s="69" t="s">
        <v>1171</v>
      </c>
    </row>
    <row r="326" spans="1:12" ht="30">
      <c r="A326" s="23">
        <v>11001</v>
      </c>
      <c r="B326" s="66" t="s">
        <v>161</v>
      </c>
      <c r="C326" s="66" t="s">
        <v>161</v>
      </c>
      <c r="D326" s="66" t="s">
        <v>1276</v>
      </c>
      <c r="E326" s="66" t="s">
        <v>1137</v>
      </c>
      <c r="F326" s="66" t="s">
        <v>1174</v>
      </c>
      <c r="G326" s="66" t="s">
        <v>1098</v>
      </c>
      <c r="H326" s="66">
        <v>2018</v>
      </c>
      <c r="I326" s="67">
        <v>2.0633750921149599E-3</v>
      </c>
      <c r="J326" s="68">
        <v>2.0633750921149599E-3</v>
      </c>
      <c r="K326" s="66">
        <v>140</v>
      </c>
      <c r="L326" s="69" t="s">
        <v>1171</v>
      </c>
    </row>
    <row r="327" spans="1:12" ht="30">
      <c r="A327" s="23">
        <v>11001</v>
      </c>
      <c r="B327" s="66" t="s">
        <v>161</v>
      </c>
      <c r="C327" s="66" t="s">
        <v>161</v>
      </c>
      <c r="D327" s="66" t="s">
        <v>1276</v>
      </c>
      <c r="E327" s="66" t="s">
        <v>1137</v>
      </c>
      <c r="F327" s="66" t="s">
        <v>1174</v>
      </c>
      <c r="G327" s="66" t="s">
        <v>1098</v>
      </c>
      <c r="H327" s="66">
        <v>2019</v>
      </c>
      <c r="I327" s="67">
        <v>1.438290395734162E-2</v>
      </c>
      <c r="J327" s="68">
        <v>1.438290395734162E-2</v>
      </c>
      <c r="K327" s="66">
        <v>140</v>
      </c>
      <c r="L327" s="69" t="s">
        <v>1171</v>
      </c>
    </row>
    <row r="328" spans="1:12" ht="30">
      <c r="A328" s="23">
        <v>11001</v>
      </c>
      <c r="B328" s="66" t="s">
        <v>161</v>
      </c>
      <c r="C328" s="66" t="s">
        <v>161</v>
      </c>
      <c r="D328" s="66" t="s">
        <v>1276</v>
      </c>
      <c r="E328" s="66" t="s">
        <v>1137</v>
      </c>
      <c r="F328" s="66" t="s">
        <v>1174</v>
      </c>
      <c r="G328" s="66" t="s">
        <v>1098</v>
      </c>
      <c r="H328" s="66">
        <v>2020</v>
      </c>
      <c r="I328" s="67">
        <v>2.272773024660292E-2</v>
      </c>
      <c r="J328" s="68">
        <v>2.272773024660292E-2</v>
      </c>
      <c r="K328" s="66">
        <v>140</v>
      </c>
      <c r="L328" s="69" t="s">
        <v>1171</v>
      </c>
    </row>
    <row r="329" spans="1:12" ht="30">
      <c r="A329" s="23">
        <v>11001</v>
      </c>
      <c r="B329" s="66" t="s">
        <v>161</v>
      </c>
      <c r="C329" s="66" t="s">
        <v>161</v>
      </c>
      <c r="D329" s="66" t="s">
        <v>1129</v>
      </c>
      <c r="E329" s="66" t="s">
        <v>1137</v>
      </c>
      <c r="F329" s="66" t="s">
        <v>1174</v>
      </c>
      <c r="G329" s="66" t="s">
        <v>1279</v>
      </c>
      <c r="H329" s="66">
        <v>2021</v>
      </c>
      <c r="I329" s="67">
        <v>2.4393995517356121E-2</v>
      </c>
      <c r="J329" s="68">
        <v>2.4393995517356121E-2</v>
      </c>
      <c r="K329" s="66">
        <v>137</v>
      </c>
      <c r="L329" s="69" t="s">
        <v>1171</v>
      </c>
    </row>
    <row r="330" spans="1:12" ht="30">
      <c r="A330" s="23">
        <v>11001</v>
      </c>
      <c r="B330" s="66" t="s">
        <v>161</v>
      </c>
      <c r="C330" s="66" t="s">
        <v>161</v>
      </c>
      <c r="D330" s="66" t="s">
        <v>1130</v>
      </c>
      <c r="E330" s="66" t="s">
        <v>1137</v>
      </c>
      <c r="F330" s="66" t="s">
        <v>1174</v>
      </c>
      <c r="G330" s="66" t="s">
        <v>1275</v>
      </c>
      <c r="H330" s="66">
        <v>2021</v>
      </c>
      <c r="I330" s="67">
        <v>5.1950861752841949E-2</v>
      </c>
      <c r="J330" s="68">
        <v>5.1950861752841949E-2</v>
      </c>
      <c r="K330" s="66">
        <v>138</v>
      </c>
      <c r="L330" s="69" t="s">
        <v>1171</v>
      </c>
    </row>
    <row r="331" spans="1:12" ht="30">
      <c r="A331" s="23">
        <v>11001</v>
      </c>
      <c r="B331" s="66" t="s">
        <v>161</v>
      </c>
      <c r="C331" s="66" t="s">
        <v>161</v>
      </c>
      <c r="D331" s="66" t="s">
        <v>1276</v>
      </c>
      <c r="E331" s="66" t="s">
        <v>1137</v>
      </c>
      <c r="F331" s="66" t="s">
        <v>1174</v>
      </c>
      <c r="G331" s="66" t="s">
        <v>1098</v>
      </c>
      <c r="H331" s="66">
        <v>2021</v>
      </c>
      <c r="I331" s="67">
        <v>2.3859437006991099E-2</v>
      </c>
      <c r="J331" s="68">
        <v>2.3859437006991099E-2</v>
      </c>
      <c r="K331" s="66">
        <v>140</v>
      </c>
      <c r="L331" s="69" t="s">
        <v>1171</v>
      </c>
    </row>
    <row r="332" spans="1:12" ht="30">
      <c r="A332" s="23">
        <v>11001</v>
      </c>
      <c r="B332" s="66" t="s">
        <v>161</v>
      </c>
      <c r="C332" s="66" t="s">
        <v>161</v>
      </c>
      <c r="D332" s="66" t="s">
        <v>1131</v>
      </c>
      <c r="E332" s="66" t="s">
        <v>1137</v>
      </c>
      <c r="F332" s="66" t="s">
        <v>1174</v>
      </c>
      <c r="G332" s="66" t="s">
        <v>1279</v>
      </c>
      <c r="H332" s="66">
        <v>2018</v>
      </c>
      <c r="I332" s="67">
        <v>1.1038500870505907</v>
      </c>
      <c r="J332" s="68">
        <v>1.1038500870505907</v>
      </c>
      <c r="K332" s="66">
        <v>107</v>
      </c>
      <c r="L332" s="69" t="s">
        <v>1171</v>
      </c>
    </row>
    <row r="333" spans="1:12" ht="30">
      <c r="A333" s="23">
        <v>11001</v>
      </c>
      <c r="B333" s="66" t="s">
        <v>161</v>
      </c>
      <c r="C333" s="66" t="s">
        <v>161</v>
      </c>
      <c r="D333" s="66" t="s">
        <v>1131</v>
      </c>
      <c r="E333" s="66" t="s">
        <v>1137</v>
      </c>
      <c r="F333" s="66" t="s">
        <v>1174</v>
      </c>
      <c r="G333" s="66" t="s">
        <v>1279</v>
      </c>
      <c r="H333" s="66">
        <v>2019</v>
      </c>
      <c r="I333" s="67">
        <v>1.0898017553909904</v>
      </c>
      <c r="J333" s="68">
        <v>1.0898017553909904</v>
      </c>
      <c r="K333" s="66">
        <v>107</v>
      </c>
      <c r="L333" s="69" t="s">
        <v>1171</v>
      </c>
    </row>
    <row r="334" spans="1:12" ht="30">
      <c r="A334" s="23">
        <v>11001</v>
      </c>
      <c r="B334" s="66" t="s">
        <v>161</v>
      </c>
      <c r="C334" s="66" t="s">
        <v>161</v>
      </c>
      <c r="D334" s="66" t="s">
        <v>1131</v>
      </c>
      <c r="E334" s="66" t="s">
        <v>1137</v>
      </c>
      <c r="F334" s="66" t="s">
        <v>1174</v>
      </c>
      <c r="G334" s="66" t="s">
        <v>1279</v>
      </c>
      <c r="H334" s="66">
        <v>2020</v>
      </c>
      <c r="I334" s="67">
        <v>1.0607338833103139</v>
      </c>
      <c r="J334" s="68">
        <v>1.0607338833103139</v>
      </c>
      <c r="K334" s="66">
        <v>107</v>
      </c>
      <c r="L334" s="69" t="s">
        <v>1171</v>
      </c>
    </row>
    <row r="335" spans="1:12" ht="30">
      <c r="A335" s="23">
        <v>11001</v>
      </c>
      <c r="B335" s="66" t="s">
        <v>161</v>
      </c>
      <c r="C335" s="66" t="s">
        <v>161</v>
      </c>
      <c r="D335" s="66" t="s">
        <v>1132</v>
      </c>
      <c r="E335" s="66" t="s">
        <v>1137</v>
      </c>
      <c r="F335" s="66" t="s">
        <v>1174</v>
      </c>
      <c r="G335" s="66" t="s">
        <v>1275</v>
      </c>
      <c r="H335" s="66">
        <v>2018</v>
      </c>
      <c r="I335" s="67">
        <v>1.089007417075589</v>
      </c>
      <c r="J335" s="68">
        <v>1.089007417075589</v>
      </c>
      <c r="K335" s="66">
        <v>108</v>
      </c>
      <c r="L335" s="69" t="s">
        <v>1171</v>
      </c>
    </row>
    <row r="336" spans="1:12" ht="30">
      <c r="A336" s="23">
        <v>11001</v>
      </c>
      <c r="B336" s="66" t="s">
        <v>161</v>
      </c>
      <c r="C336" s="66" t="s">
        <v>161</v>
      </c>
      <c r="D336" s="66" t="s">
        <v>1132</v>
      </c>
      <c r="E336" s="66" t="s">
        <v>1137</v>
      </c>
      <c r="F336" s="66" t="s">
        <v>1174</v>
      </c>
      <c r="G336" s="66" t="s">
        <v>1275</v>
      </c>
      <c r="H336" s="66">
        <v>2019</v>
      </c>
      <c r="I336" s="67">
        <v>1.1095019427764041</v>
      </c>
      <c r="J336" s="68">
        <v>1.1095019427764041</v>
      </c>
      <c r="K336" s="66">
        <v>108</v>
      </c>
      <c r="L336" s="69" t="s">
        <v>1171</v>
      </c>
    </row>
    <row r="337" spans="1:12" ht="30">
      <c r="A337" s="23">
        <v>11001</v>
      </c>
      <c r="B337" s="66" t="s">
        <v>161</v>
      </c>
      <c r="C337" s="66" t="s">
        <v>161</v>
      </c>
      <c r="D337" s="66" t="s">
        <v>1132</v>
      </c>
      <c r="E337" s="66" t="s">
        <v>1137</v>
      </c>
      <c r="F337" s="66" t="s">
        <v>1174</v>
      </c>
      <c r="G337" s="66" t="s">
        <v>1275</v>
      </c>
      <c r="H337" s="66">
        <v>2020</v>
      </c>
      <c r="I337" s="67">
        <v>1.1181183263526147</v>
      </c>
      <c r="J337" s="68">
        <v>1.1181183263526147</v>
      </c>
      <c r="K337" s="66">
        <v>108</v>
      </c>
      <c r="L337" s="69" t="s">
        <v>1171</v>
      </c>
    </row>
    <row r="338" spans="1:12" ht="30">
      <c r="A338" s="23">
        <v>11001</v>
      </c>
      <c r="B338" s="66" t="s">
        <v>161</v>
      </c>
      <c r="C338" s="66" t="s">
        <v>161</v>
      </c>
      <c r="D338" s="66" t="s">
        <v>1133</v>
      </c>
      <c r="E338" s="66" t="s">
        <v>1137</v>
      </c>
      <c r="F338" s="66" t="s">
        <v>1174</v>
      </c>
      <c r="G338" s="66" t="s">
        <v>1098</v>
      </c>
      <c r="H338" s="66">
        <v>2018</v>
      </c>
      <c r="I338" s="67">
        <v>0.93178124663378903</v>
      </c>
      <c r="J338" s="68">
        <v>0.93178124663378903</v>
      </c>
      <c r="K338" s="66">
        <v>109</v>
      </c>
      <c r="L338" s="69" t="s">
        <v>1171</v>
      </c>
    </row>
    <row r="339" spans="1:12" ht="30">
      <c r="A339" s="23">
        <v>11001</v>
      </c>
      <c r="B339" s="66" t="s">
        <v>161</v>
      </c>
      <c r="C339" s="66" t="s">
        <v>161</v>
      </c>
      <c r="D339" s="66" t="s">
        <v>1133</v>
      </c>
      <c r="E339" s="66" t="s">
        <v>1137</v>
      </c>
      <c r="F339" s="66" t="s">
        <v>1174</v>
      </c>
      <c r="G339" s="66" t="s">
        <v>1098</v>
      </c>
      <c r="H339" s="66">
        <v>2019</v>
      </c>
      <c r="I339" s="67">
        <v>0.92089391721269143</v>
      </c>
      <c r="J339" s="68">
        <v>0.92089391721269143</v>
      </c>
      <c r="K339" s="66">
        <v>109</v>
      </c>
      <c r="L339" s="69" t="s">
        <v>1171</v>
      </c>
    </row>
    <row r="340" spans="1:12" ht="30">
      <c r="A340" s="23">
        <v>11001</v>
      </c>
      <c r="B340" s="66" t="s">
        <v>161</v>
      </c>
      <c r="C340" s="66" t="s">
        <v>161</v>
      </c>
      <c r="D340" s="66" t="s">
        <v>1133</v>
      </c>
      <c r="E340" s="66" t="s">
        <v>1137</v>
      </c>
      <c r="F340" s="66" t="s">
        <v>1174</v>
      </c>
      <c r="G340" s="66" t="s">
        <v>1098</v>
      </c>
      <c r="H340" s="66">
        <v>2020</v>
      </c>
      <c r="I340" s="67">
        <v>0.97060661110950908</v>
      </c>
      <c r="J340" s="68">
        <v>0.97060661110950908</v>
      </c>
      <c r="K340" s="66">
        <v>109</v>
      </c>
      <c r="L340" s="69" t="s">
        <v>1171</v>
      </c>
    </row>
    <row r="341" spans="1:12" ht="30">
      <c r="A341" s="23">
        <v>11001</v>
      </c>
      <c r="B341" s="66" t="s">
        <v>161</v>
      </c>
      <c r="C341" s="66" t="s">
        <v>161</v>
      </c>
      <c r="D341" s="66" t="s">
        <v>1131</v>
      </c>
      <c r="E341" s="66" t="s">
        <v>1137</v>
      </c>
      <c r="F341" s="66" t="s">
        <v>1174</v>
      </c>
      <c r="G341" s="66" t="s">
        <v>1279</v>
      </c>
      <c r="H341" s="66">
        <v>2021</v>
      </c>
      <c r="I341" s="67">
        <v>1.0099035870360735</v>
      </c>
      <c r="J341" s="68">
        <v>1.0099035870360735</v>
      </c>
      <c r="K341" s="66">
        <v>107</v>
      </c>
      <c r="L341" s="69" t="s">
        <v>1171</v>
      </c>
    </row>
    <row r="342" spans="1:12" ht="30">
      <c r="A342" s="23">
        <v>11001</v>
      </c>
      <c r="B342" s="66" t="s">
        <v>161</v>
      </c>
      <c r="C342" s="66" t="s">
        <v>161</v>
      </c>
      <c r="D342" s="66" t="s">
        <v>1132</v>
      </c>
      <c r="E342" s="66" t="s">
        <v>1137</v>
      </c>
      <c r="F342" s="66" t="s">
        <v>1174</v>
      </c>
      <c r="G342" s="66" t="s">
        <v>1275</v>
      </c>
      <c r="H342" s="66">
        <v>2021</v>
      </c>
      <c r="I342" s="67">
        <v>1.1123942576155352</v>
      </c>
      <c r="J342" s="68">
        <v>1.1123942576155352</v>
      </c>
      <c r="K342" s="66">
        <v>108</v>
      </c>
      <c r="L342" s="69" t="s">
        <v>1171</v>
      </c>
    </row>
    <row r="343" spans="1:12" ht="30">
      <c r="A343" s="23">
        <v>11001</v>
      </c>
      <c r="B343" s="66" t="s">
        <v>161</v>
      </c>
      <c r="C343" s="66" t="s">
        <v>161</v>
      </c>
      <c r="D343" s="66" t="s">
        <v>1133</v>
      </c>
      <c r="E343" s="66" t="s">
        <v>1137</v>
      </c>
      <c r="F343" s="66" t="s">
        <v>1174</v>
      </c>
      <c r="G343" s="66" t="s">
        <v>1098</v>
      </c>
      <c r="H343" s="66">
        <v>2021</v>
      </c>
      <c r="I343" s="67">
        <v>1.0195858704059977</v>
      </c>
      <c r="J343" s="68">
        <v>1.0195858704059977</v>
      </c>
      <c r="K343" s="66">
        <v>109</v>
      </c>
      <c r="L343" s="69" t="s">
        <v>1171</v>
      </c>
    </row>
    <row r="344" spans="1:12" ht="30">
      <c r="A344" s="23">
        <v>11001</v>
      </c>
      <c r="B344" s="66" t="s">
        <v>161</v>
      </c>
      <c r="C344" s="66" t="s">
        <v>161</v>
      </c>
      <c r="D344" s="66" t="s">
        <v>1134</v>
      </c>
      <c r="E344" s="66" t="s">
        <v>1137</v>
      </c>
      <c r="F344" s="66" t="s">
        <v>1174</v>
      </c>
      <c r="G344" s="66" t="s">
        <v>1279</v>
      </c>
      <c r="H344" s="66">
        <v>2018</v>
      </c>
      <c r="I344" s="67">
        <v>1.347737282185486E-2</v>
      </c>
      <c r="J344" s="68">
        <v>1.347737282185486E-2</v>
      </c>
      <c r="K344" s="66">
        <v>119</v>
      </c>
      <c r="L344" s="69" t="s">
        <v>1171</v>
      </c>
    </row>
    <row r="345" spans="1:12" ht="30">
      <c r="A345" s="23">
        <v>11001</v>
      </c>
      <c r="B345" s="66" t="s">
        <v>161</v>
      </c>
      <c r="C345" s="66" t="s">
        <v>161</v>
      </c>
      <c r="D345" s="66" t="s">
        <v>1134</v>
      </c>
      <c r="E345" s="66" t="s">
        <v>1137</v>
      </c>
      <c r="F345" s="66" t="s">
        <v>1174</v>
      </c>
      <c r="G345" s="66" t="s">
        <v>1279</v>
      </c>
      <c r="H345" s="66">
        <v>2019</v>
      </c>
      <c r="I345" s="67">
        <v>1.3834047966828441E-2</v>
      </c>
      <c r="J345" s="68">
        <v>1.3834047966828441E-2</v>
      </c>
      <c r="K345" s="66">
        <v>119</v>
      </c>
      <c r="L345" s="69" t="s">
        <v>1171</v>
      </c>
    </row>
    <row r="346" spans="1:12" ht="30">
      <c r="A346" s="23">
        <v>11001</v>
      </c>
      <c r="B346" s="66" t="s">
        <v>161</v>
      </c>
      <c r="C346" s="66" t="s">
        <v>161</v>
      </c>
      <c r="D346" s="66" t="s">
        <v>1134</v>
      </c>
      <c r="E346" s="66" t="s">
        <v>1137</v>
      </c>
      <c r="F346" s="66" t="s">
        <v>1174</v>
      </c>
      <c r="G346" s="66" t="s">
        <v>1279</v>
      </c>
      <c r="H346" s="66">
        <v>2020</v>
      </c>
      <c r="I346" s="67">
        <v>5.0222184696305898E-3</v>
      </c>
      <c r="J346" s="68">
        <v>5.0222184696305898E-3</v>
      </c>
      <c r="K346" s="66">
        <v>119</v>
      </c>
      <c r="L346" s="69" t="s">
        <v>1171</v>
      </c>
    </row>
    <row r="347" spans="1:12" ht="30">
      <c r="A347" s="23">
        <v>11001</v>
      </c>
      <c r="B347" s="66" t="s">
        <v>161</v>
      </c>
      <c r="C347" s="66" t="s">
        <v>161</v>
      </c>
      <c r="D347" s="66" t="s">
        <v>1135</v>
      </c>
      <c r="E347" s="66" t="s">
        <v>1137</v>
      </c>
      <c r="F347" s="66" t="s">
        <v>1174</v>
      </c>
      <c r="G347" s="66" t="s">
        <v>1275</v>
      </c>
      <c r="H347" s="66">
        <v>2018</v>
      </c>
      <c r="I347" s="67">
        <v>2.0147835758643061E-2</v>
      </c>
      <c r="J347" s="68">
        <v>2.0147835758643061E-2</v>
      </c>
      <c r="K347" s="66">
        <v>120</v>
      </c>
      <c r="L347" s="69" t="s">
        <v>1171</v>
      </c>
    </row>
    <row r="348" spans="1:12" ht="30">
      <c r="A348" s="23">
        <v>11001</v>
      </c>
      <c r="B348" s="66" t="s">
        <v>161</v>
      </c>
      <c r="C348" s="66" t="s">
        <v>161</v>
      </c>
      <c r="D348" s="66" t="s">
        <v>1135</v>
      </c>
      <c r="E348" s="66" t="s">
        <v>1137</v>
      </c>
      <c r="F348" s="66" t="s">
        <v>1174</v>
      </c>
      <c r="G348" s="66" t="s">
        <v>1275</v>
      </c>
      <c r="H348" s="66">
        <v>2019</v>
      </c>
      <c r="I348" s="67">
        <v>1.821499163752471E-2</v>
      </c>
      <c r="J348" s="68">
        <v>1.821499163752471E-2</v>
      </c>
      <c r="K348" s="66">
        <v>120</v>
      </c>
      <c r="L348" s="69" t="s">
        <v>1171</v>
      </c>
    </row>
    <row r="349" spans="1:12" ht="30">
      <c r="A349" s="23">
        <v>11001</v>
      </c>
      <c r="B349" s="66" t="s">
        <v>161</v>
      </c>
      <c r="C349" s="66" t="s">
        <v>161</v>
      </c>
      <c r="D349" s="66" t="s">
        <v>1135</v>
      </c>
      <c r="E349" s="66" t="s">
        <v>1137</v>
      </c>
      <c r="F349" s="66" t="s">
        <v>1174</v>
      </c>
      <c r="G349" s="66" t="s">
        <v>1275</v>
      </c>
      <c r="H349" s="66">
        <v>2020</v>
      </c>
      <c r="I349" s="67">
        <v>3.7877941406511901E-3</v>
      </c>
      <c r="J349" s="68">
        <v>3.7877941406511901E-3</v>
      </c>
      <c r="K349" s="66">
        <v>120</v>
      </c>
      <c r="L349" s="69" t="s">
        <v>1171</v>
      </c>
    </row>
    <row r="350" spans="1:12" ht="30">
      <c r="A350" s="23">
        <v>11001</v>
      </c>
      <c r="B350" s="66" t="s">
        <v>161</v>
      </c>
      <c r="C350" s="66" t="s">
        <v>161</v>
      </c>
      <c r="D350" s="66" t="s">
        <v>1136</v>
      </c>
      <c r="E350" s="66" t="s">
        <v>1137</v>
      </c>
      <c r="F350" s="66" t="s">
        <v>1174</v>
      </c>
      <c r="G350" s="66" t="s">
        <v>1098</v>
      </c>
      <c r="H350" s="66">
        <v>2018</v>
      </c>
      <c r="I350" s="67">
        <v>1.531975944341811E-2</v>
      </c>
      <c r="J350" s="68">
        <v>1.531975944341811E-2</v>
      </c>
      <c r="K350" s="66">
        <v>118</v>
      </c>
      <c r="L350" s="69" t="s">
        <v>1171</v>
      </c>
    </row>
    <row r="351" spans="1:12" ht="30">
      <c r="A351" s="23">
        <v>11001</v>
      </c>
      <c r="B351" s="66" t="s">
        <v>161</v>
      </c>
      <c r="C351" s="66" t="s">
        <v>161</v>
      </c>
      <c r="D351" s="66" t="s">
        <v>1136</v>
      </c>
      <c r="E351" s="66" t="s">
        <v>1137</v>
      </c>
      <c r="F351" s="66" t="s">
        <v>1174</v>
      </c>
      <c r="G351" s="66" t="s">
        <v>1098</v>
      </c>
      <c r="H351" s="66">
        <v>2019</v>
      </c>
      <c r="I351" s="67">
        <v>1.4087528604118989E-2</v>
      </c>
      <c r="J351" s="68">
        <v>1.4087528604118989E-2</v>
      </c>
      <c r="K351" s="66">
        <v>118</v>
      </c>
      <c r="L351" s="69" t="s">
        <v>1171</v>
      </c>
    </row>
    <row r="352" spans="1:12" ht="30">
      <c r="A352" s="23">
        <v>11001</v>
      </c>
      <c r="B352" s="66" t="s">
        <v>161</v>
      </c>
      <c r="C352" s="66" t="s">
        <v>161</v>
      </c>
      <c r="D352" s="66" t="s">
        <v>1136</v>
      </c>
      <c r="E352" s="66" t="s">
        <v>1137</v>
      </c>
      <c r="F352" s="66" t="s">
        <v>1174</v>
      </c>
      <c r="G352" s="66" t="s">
        <v>1098</v>
      </c>
      <c r="H352" s="66">
        <v>2020</v>
      </c>
      <c r="I352" s="67">
        <v>5.50612014817201E-3</v>
      </c>
      <c r="J352" s="68">
        <v>5.50612014817201E-3</v>
      </c>
      <c r="K352" s="66">
        <v>118</v>
      </c>
      <c r="L352" s="69" t="s">
        <v>1171</v>
      </c>
    </row>
    <row r="353" spans="1:12" ht="30">
      <c r="A353" s="23">
        <v>11001</v>
      </c>
      <c r="B353" s="66" t="s">
        <v>161</v>
      </c>
      <c r="C353" s="66" t="s">
        <v>161</v>
      </c>
      <c r="D353" s="66" t="s">
        <v>1134</v>
      </c>
      <c r="E353" s="66" t="s">
        <v>1137</v>
      </c>
      <c r="F353" s="66" t="s">
        <v>1174</v>
      </c>
      <c r="G353" s="66" t="s">
        <v>1279</v>
      </c>
      <c r="H353" s="66">
        <v>2021</v>
      </c>
      <c r="I353" s="67">
        <v>1.0799237774729161E-2</v>
      </c>
      <c r="J353" s="68">
        <v>1.0799237774729161E-2</v>
      </c>
      <c r="K353" s="66">
        <v>119</v>
      </c>
      <c r="L353" s="69" t="s">
        <v>1171</v>
      </c>
    </row>
    <row r="354" spans="1:12" ht="30">
      <c r="A354" s="23">
        <v>11001</v>
      </c>
      <c r="B354" s="66" t="s">
        <v>161</v>
      </c>
      <c r="C354" s="66" t="s">
        <v>161</v>
      </c>
      <c r="D354" s="66" t="s">
        <v>1135</v>
      </c>
      <c r="E354" s="66" t="s">
        <v>1137</v>
      </c>
      <c r="F354" s="66" t="s">
        <v>1174</v>
      </c>
      <c r="G354" s="66" t="s">
        <v>1275</v>
      </c>
      <c r="H354" s="66">
        <v>2021</v>
      </c>
      <c r="I354" s="67">
        <v>1.349953791312767E-2</v>
      </c>
      <c r="J354" s="68">
        <v>1.349953791312767E-2</v>
      </c>
      <c r="K354" s="66">
        <v>120</v>
      </c>
      <c r="L354" s="69" t="s">
        <v>1171</v>
      </c>
    </row>
    <row r="355" spans="1:12" ht="30">
      <c r="A355" s="23">
        <v>11001</v>
      </c>
      <c r="B355" s="66" t="s">
        <v>161</v>
      </c>
      <c r="C355" s="66" t="s">
        <v>161</v>
      </c>
      <c r="D355" s="66" t="s">
        <v>1136</v>
      </c>
      <c r="E355" s="66" t="s">
        <v>1137</v>
      </c>
      <c r="F355" s="66" t="s">
        <v>1174</v>
      </c>
      <c r="G355" s="66" t="s">
        <v>1098</v>
      </c>
      <c r="H355" s="66">
        <v>2021</v>
      </c>
      <c r="I355" s="67">
        <v>1.877133105802048E-2</v>
      </c>
      <c r="J355" s="68">
        <v>1.877133105802048E-2</v>
      </c>
      <c r="K355" s="66">
        <v>118</v>
      </c>
      <c r="L355" s="69" t="s">
        <v>1171</v>
      </c>
    </row>
    <row r="356" spans="1:12" ht="45">
      <c r="A356" s="23">
        <v>11</v>
      </c>
      <c r="B356" s="66" t="s">
        <v>161</v>
      </c>
      <c r="C356" s="66" t="s">
        <v>1075</v>
      </c>
      <c r="D356" s="66" t="s">
        <v>1129</v>
      </c>
      <c r="E356" s="66" t="s">
        <v>1137</v>
      </c>
      <c r="F356" s="66" t="s">
        <v>1174</v>
      </c>
      <c r="G356" s="66" t="s">
        <v>1279</v>
      </c>
      <c r="H356" s="66">
        <v>2018</v>
      </c>
      <c r="I356" s="67">
        <v>2.3519875411677602E-3</v>
      </c>
      <c r="J356" s="68">
        <v>2.3519875411677602E-3</v>
      </c>
      <c r="K356" s="66">
        <v>137</v>
      </c>
      <c r="L356" s="69" t="s">
        <v>1171</v>
      </c>
    </row>
    <row r="357" spans="1:12" ht="45">
      <c r="A357" s="23">
        <v>11</v>
      </c>
      <c r="B357" s="66" t="s">
        <v>161</v>
      </c>
      <c r="C357" s="66" t="s">
        <v>1075</v>
      </c>
      <c r="D357" s="66" t="s">
        <v>1129</v>
      </c>
      <c r="E357" s="66" t="s">
        <v>1137</v>
      </c>
      <c r="F357" s="66" t="s">
        <v>1174</v>
      </c>
      <c r="G357" s="66" t="s">
        <v>1279</v>
      </c>
      <c r="H357" s="66">
        <v>2019</v>
      </c>
      <c r="I357" s="67">
        <v>2.2596634062682568E-2</v>
      </c>
      <c r="J357" s="68">
        <v>2.2596634062682568E-2</v>
      </c>
      <c r="K357" s="66">
        <v>137</v>
      </c>
      <c r="L357" s="69" t="s">
        <v>1171</v>
      </c>
    </row>
    <row r="358" spans="1:12" ht="45">
      <c r="A358" s="23">
        <v>11</v>
      </c>
      <c r="B358" s="66" t="s">
        <v>161</v>
      </c>
      <c r="C358" s="66" t="s">
        <v>1075</v>
      </c>
      <c r="D358" s="66" t="s">
        <v>1129</v>
      </c>
      <c r="E358" s="66" t="s">
        <v>1137</v>
      </c>
      <c r="F358" s="66" t="s">
        <v>1174</v>
      </c>
      <c r="G358" s="66" t="s">
        <v>1279</v>
      </c>
      <c r="H358" s="66">
        <v>2020</v>
      </c>
      <c r="I358" s="67">
        <v>3.1360715458340502E-2</v>
      </c>
      <c r="J358" s="68">
        <v>3.1360715458340502E-2</v>
      </c>
      <c r="K358" s="66">
        <v>137</v>
      </c>
      <c r="L358" s="69" t="s">
        <v>1171</v>
      </c>
    </row>
    <row r="359" spans="1:12" ht="45">
      <c r="A359" s="23">
        <v>11</v>
      </c>
      <c r="B359" s="66" t="s">
        <v>161</v>
      </c>
      <c r="C359" s="66" t="s">
        <v>1075</v>
      </c>
      <c r="D359" s="66" t="s">
        <v>1130</v>
      </c>
      <c r="E359" s="66" t="s">
        <v>1137</v>
      </c>
      <c r="F359" s="66" t="s">
        <v>1174</v>
      </c>
      <c r="G359" s="66" t="s">
        <v>1275</v>
      </c>
      <c r="H359" s="66">
        <v>2018</v>
      </c>
      <c r="I359" s="67">
        <v>5.6535574160462201E-3</v>
      </c>
      <c r="J359" s="68">
        <v>5.6535574160462201E-3</v>
      </c>
      <c r="K359" s="66">
        <v>138</v>
      </c>
      <c r="L359" s="69" t="s">
        <v>1171</v>
      </c>
    </row>
    <row r="360" spans="1:12" ht="45">
      <c r="A360" s="23">
        <v>11</v>
      </c>
      <c r="B360" s="66" t="s">
        <v>161</v>
      </c>
      <c r="C360" s="66" t="s">
        <v>1075</v>
      </c>
      <c r="D360" s="66" t="s">
        <v>1130</v>
      </c>
      <c r="E360" s="66" t="s">
        <v>1137</v>
      </c>
      <c r="F360" s="66" t="s">
        <v>1174</v>
      </c>
      <c r="G360" s="66" t="s">
        <v>1275</v>
      </c>
      <c r="H360" s="66">
        <v>2019</v>
      </c>
      <c r="I360" s="67">
        <v>3.9833066005822933E-2</v>
      </c>
      <c r="J360" s="68">
        <v>3.9833066005822933E-2</v>
      </c>
      <c r="K360" s="66">
        <v>138</v>
      </c>
      <c r="L360" s="69" t="s">
        <v>1171</v>
      </c>
    </row>
    <row r="361" spans="1:12" ht="45">
      <c r="A361" s="23">
        <v>11</v>
      </c>
      <c r="B361" s="66" t="s">
        <v>161</v>
      </c>
      <c r="C361" s="66" t="s">
        <v>1075</v>
      </c>
      <c r="D361" s="66" t="s">
        <v>1130</v>
      </c>
      <c r="E361" s="66" t="s">
        <v>1137</v>
      </c>
      <c r="F361" s="66" t="s">
        <v>1174</v>
      </c>
      <c r="G361" s="66" t="s">
        <v>1275</v>
      </c>
      <c r="H361" s="66">
        <v>2020</v>
      </c>
      <c r="I361" s="67">
        <v>5.7110828898414602E-2</v>
      </c>
      <c r="J361" s="68">
        <v>5.7110828898414602E-2</v>
      </c>
      <c r="K361" s="66">
        <v>138</v>
      </c>
      <c r="L361" s="69" t="s">
        <v>1171</v>
      </c>
    </row>
    <row r="362" spans="1:12" ht="45">
      <c r="A362" s="23">
        <v>11</v>
      </c>
      <c r="B362" s="66" t="s">
        <v>161</v>
      </c>
      <c r="C362" s="66" t="s">
        <v>1075</v>
      </c>
      <c r="D362" s="66" t="s">
        <v>1276</v>
      </c>
      <c r="E362" s="66" t="s">
        <v>1137</v>
      </c>
      <c r="F362" s="66" t="s">
        <v>1174</v>
      </c>
      <c r="G362" s="66" t="s">
        <v>1098</v>
      </c>
      <c r="H362" s="66">
        <v>2018</v>
      </c>
      <c r="I362" s="67">
        <v>2.0633750921149599E-3</v>
      </c>
      <c r="J362" s="68">
        <v>2.0633750921149599E-3</v>
      </c>
      <c r="K362" s="66">
        <v>140</v>
      </c>
      <c r="L362" s="69" t="s">
        <v>1171</v>
      </c>
    </row>
    <row r="363" spans="1:12" ht="45">
      <c r="A363" s="23">
        <v>11</v>
      </c>
      <c r="B363" s="66" t="s">
        <v>161</v>
      </c>
      <c r="C363" s="66" t="s">
        <v>1075</v>
      </c>
      <c r="D363" s="66" t="s">
        <v>1276</v>
      </c>
      <c r="E363" s="66" t="s">
        <v>1137</v>
      </c>
      <c r="F363" s="66" t="s">
        <v>1174</v>
      </c>
      <c r="G363" s="66" t="s">
        <v>1098</v>
      </c>
      <c r="H363" s="66">
        <v>2019</v>
      </c>
      <c r="I363" s="67">
        <v>1.438290395734162E-2</v>
      </c>
      <c r="J363" s="68">
        <v>1.438290395734162E-2</v>
      </c>
      <c r="K363" s="66">
        <v>140</v>
      </c>
      <c r="L363" s="69" t="s">
        <v>1171</v>
      </c>
    </row>
    <row r="364" spans="1:12" ht="45">
      <c r="A364" s="23">
        <v>11</v>
      </c>
      <c r="B364" s="66" t="s">
        <v>161</v>
      </c>
      <c r="C364" s="66" t="s">
        <v>1075</v>
      </c>
      <c r="D364" s="66" t="s">
        <v>1276</v>
      </c>
      <c r="E364" s="66" t="s">
        <v>1137</v>
      </c>
      <c r="F364" s="66" t="s">
        <v>1174</v>
      </c>
      <c r="G364" s="66" t="s">
        <v>1098</v>
      </c>
      <c r="H364" s="66">
        <v>2020</v>
      </c>
      <c r="I364" s="67">
        <v>2.272773024660292E-2</v>
      </c>
      <c r="J364" s="68">
        <v>2.272773024660292E-2</v>
      </c>
      <c r="K364" s="66">
        <v>140</v>
      </c>
      <c r="L364" s="69" t="s">
        <v>1171</v>
      </c>
    </row>
    <row r="365" spans="1:12" ht="30">
      <c r="A365" s="23">
        <v>1</v>
      </c>
      <c r="B365" s="66" t="s">
        <v>1072</v>
      </c>
      <c r="C365" s="66" t="s">
        <v>1072</v>
      </c>
      <c r="D365" s="66" t="s">
        <v>1129</v>
      </c>
      <c r="E365" s="66" t="s">
        <v>1137</v>
      </c>
      <c r="F365" s="66" t="s">
        <v>1174</v>
      </c>
      <c r="G365" s="66" t="s">
        <v>1279</v>
      </c>
      <c r="H365" s="66">
        <v>2018</v>
      </c>
      <c r="I365" s="67">
        <v>1.9661430417374073E-2</v>
      </c>
      <c r="J365" s="68">
        <v>1.9661430417374073E-2</v>
      </c>
      <c r="K365" s="66">
        <v>137</v>
      </c>
      <c r="L365" s="69" t="s">
        <v>1171</v>
      </c>
    </row>
    <row r="366" spans="1:12" ht="30">
      <c r="A366" s="23">
        <v>1</v>
      </c>
      <c r="B366" s="66" t="s">
        <v>1072</v>
      </c>
      <c r="C366" s="66" t="s">
        <v>1072</v>
      </c>
      <c r="D366" s="66" t="s">
        <v>1129</v>
      </c>
      <c r="E366" s="66" t="s">
        <v>1137</v>
      </c>
      <c r="F366" s="66" t="s">
        <v>1174</v>
      </c>
      <c r="G366" s="66" t="s">
        <v>1279</v>
      </c>
      <c r="H366" s="66">
        <v>2019</v>
      </c>
      <c r="I366" s="67">
        <v>2.0807618879766801E-2</v>
      </c>
      <c r="J366" s="68">
        <v>2.0807618879766801E-2</v>
      </c>
      <c r="K366" s="66">
        <v>137</v>
      </c>
      <c r="L366" s="69" t="s">
        <v>1171</v>
      </c>
    </row>
    <row r="367" spans="1:12" ht="30">
      <c r="A367" s="23">
        <v>1</v>
      </c>
      <c r="B367" s="66" t="s">
        <v>1072</v>
      </c>
      <c r="C367" s="66" t="s">
        <v>1072</v>
      </c>
      <c r="D367" s="66" t="s">
        <v>1129</v>
      </c>
      <c r="E367" s="66" t="s">
        <v>1137</v>
      </c>
      <c r="F367" s="66" t="s">
        <v>1174</v>
      </c>
      <c r="G367" s="66" t="s">
        <v>1279</v>
      </c>
      <c r="H367" s="66">
        <v>2020</v>
      </c>
      <c r="I367" s="67">
        <v>5.095698349354745E-2</v>
      </c>
      <c r="J367" s="68">
        <v>5.095698349354745E-2</v>
      </c>
      <c r="K367" s="66">
        <v>137</v>
      </c>
      <c r="L367" s="69" t="s">
        <v>1171</v>
      </c>
    </row>
    <row r="368" spans="1:12" ht="30">
      <c r="A368" s="23">
        <v>1</v>
      </c>
      <c r="B368" s="66" t="s">
        <v>1072</v>
      </c>
      <c r="C368" s="66" t="s">
        <v>1072</v>
      </c>
      <c r="D368" s="66" t="s">
        <v>1130</v>
      </c>
      <c r="E368" s="66" t="s">
        <v>1137</v>
      </c>
      <c r="F368" s="66" t="s">
        <v>1174</v>
      </c>
      <c r="G368" s="66" t="s">
        <v>1275</v>
      </c>
      <c r="H368" s="66">
        <v>2018</v>
      </c>
      <c r="I368" s="67">
        <v>2.5719286796375383E-2</v>
      </c>
      <c r="J368" s="68">
        <v>2.5719286796375383E-2</v>
      </c>
      <c r="K368" s="66">
        <v>138</v>
      </c>
      <c r="L368" s="69" t="s">
        <v>1171</v>
      </c>
    </row>
    <row r="369" spans="1:12" ht="30">
      <c r="A369" s="23">
        <v>1</v>
      </c>
      <c r="B369" s="66" t="s">
        <v>1072</v>
      </c>
      <c r="C369" s="66" t="s">
        <v>1072</v>
      </c>
      <c r="D369" s="66" t="s">
        <v>1130</v>
      </c>
      <c r="E369" s="66" t="s">
        <v>1137</v>
      </c>
      <c r="F369" s="66" t="s">
        <v>1174</v>
      </c>
      <c r="G369" s="66" t="s">
        <v>1275</v>
      </c>
      <c r="H369" s="66">
        <v>2019</v>
      </c>
      <c r="I369" s="67">
        <v>3.0853606762626343E-2</v>
      </c>
      <c r="J369" s="68">
        <v>3.0853606762626343E-2</v>
      </c>
      <c r="K369" s="66">
        <v>138</v>
      </c>
      <c r="L369" s="69" t="s">
        <v>1171</v>
      </c>
    </row>
    <row r="370" spans="1:12" ht="30">
      <c r="A370" s="23">
        <v>1</v>
      </c>
      <c r="B370" s="66" t="s">
        <v>1072</v>
      </c>
      <c r="C370" s="66" t="s">
        <v>1072</v>
      </c>
      <c r="D370" s="66" t="s">
        <v>1130</v>
      </c>
      <c r="E370" s="66" t="s">
        <v>1137</v>
      </c>
      <c r="F370" s="66" t="s">
        <v>1174</v>
      </c>
      <c r="G370" s="66" t="s">
        <v>1275</v>
      </c>
      <c r="H370" s="66">
        <v>2020</v>
      </c>
      <c r="I370" s="67">
        <v>7.872299176210347E-2</v>
      </c>
      <c r="J370" s="68">
        <v>7.872299176210347E-2</v>
      </c>
      <c r="K370" s="66">
        <v>138</v>
      </c>
      <c r="L370" s="69" t="s">
        <v>1171</v>
      </c>
    </row>
    <row r="371" spans="1:12" ht="30">
      <c r="A371" s="23">
        <v>1</v>
      </c>
      <c r="B371" s="66" t="s">
        <v>1072</v>
      </c>
      <c r="C371" s="66" t="s">
        <v>1072</v>
      </c>
      <c r="D371" s="66" t="s">
        <v>1276</v>
      </c>
      <c r="E371" s="66" t="s">
        <v>1137</v>
      </c>
      <c r="F371" s="66" t="s">
        <v>1174</v>
      </c>
      <c r="G371" s="66" t="s">
        <v>1098</v>
      </c>
      <c r="H371" s="66">
        <v>2018</v>
      </c>
      <c r="I371" s="67">
        <v>8.9428466415510423E-3</v>
      </c>
      <c r="J371" s="68">
        <v>8.9428466415510423E-3</v>
      </c>
      <c r="K371" s="66">
        <v>140</v>
      </c>
      <c r="L371" s="69" t="s">
        <v>1171</v>
      </c>
    </row>
    <row r="372" spans="1:12" ht="30">
      <c r="A372" s="23">
        <v>1</v>
      </c>
      <c r="B372" s="66" t="s">
        <v>1072</v>
      </c>
      <c r="C372" s="66" t="s">
        <v>1072</v>
      </c>
      <c r="D372" s="66" t="s">
        <v>1276</v>
      </c>
      <c r="E372" s="66" t="s">
        <v>1137</v>
      </c>
      <c r="F372" s="66" t="s">
        <v>1174</v>
      </c>
      <c r="G372" s="66" t="s">
        <v>1098</v>
      </c>
      <c r="H372" s="66">
        <v>2019</v>
      </c>
      <c r="I372" s="67">
        <v>1.1372792596686972E-2</v>
      </c>
      <c r="J372" s="68">
        <v>1.1372792596686972E-2</v>
      </c>
      <c r="K372" s="66">
        <v>140</v>
      </c>
      <c r="L372" s="69" t="s">
        <v>1171</v>
      </c>
    </row>
    <row r="373" spans="1:12" ht="30">
      <c r="A373" s="23">
        <v>1</v>
      </c>
      <c r="B373" s="66" t="s">
        <v>1072</v>
      </c>
      <c r="C373" s="66" t="s">
        <v>1072</v>
      </c>
      <c r="D373" s="66" t="s">
        <v>1276</v>
      </c>
      <c r="E373" s="66" t="s">
        <v>1137</v>
      </c>
      <c r="F373" s="66" t="s">
        <v>1174</v>
      </c>
      <c r="G373" s="66" t="s">
        <v>1098</v>
      </c>
      <c r="H373" s="66">
        <v>2020</v>
      </c>
      <c r="I373" s="67">
        <v>3.0348566676374606E-2</v>
      </c>
      <c r="J373" s="68">
        <v>3.0348566676374606E-2</v>
      </c>
      <c r="K373" s="66">
        <v>140</v>
      </c>
      <c r="L373" s="69" t="s">
        <v>1171</v>
      </c>
    </row>
    <row r="374" spans="1:12" ht="30">
      <c r="A374" s="23">
        <v>1</v>
      </c>
      <c r="B374" s="66" t="s">
        <v>1072</v>
      </c>
      <c r="C374" s="66" t="s">
        <v>1072</v>
      </c>
      <c r="D374" s="66" t="s">
        <v>1129</v>
      </c>
      <c r="E374" s="66" t="s">
        <v>1137</v>
      </c>
      <c r="F374" s="66" t="s">
        <v>1174</v>
      </c>
      <c r="G374" s="66" t="s">
        <v>1279</v>
      </c>
      <c r="H374" s="66">
        <v>2021</v>
      </c>
      <c r="I374" s="67">
        <v>4.21271479889712E-2</v>
      </c>
      <c r="J374" s="68">
        <v>4.21271479889712E-2</v>
      </c>
      <c r="K374" s="66">
        <v>137</v>
      </c>
      <c r="L374" s="69" t="s">
        <v>1171</v>
      </c>
    </row>
    <row r="375" spans="1:12" ht="30">
      <c r="A375" s="23">
        <v>1</v>
      </c>
      <c r="B375" s="66" t="s">
        <v>1072</v>
      </c>
      <c r="C375" s="66" t="s">
        <v>1072</v>
      </c>
      <c r="D375" s="66" t="s">
        <v>1130</v>
      </c>
      <c r="E375" s="66" t="s">
        <v>1137</v>
      </c>
      <c r="F375" s="66" t="s">
        <v>1174</v>
      </c>
      <c r="G375" s="66" t="s">
        <v>1275</v>
      </c>
      <c r="H375" s="66">
        <v>2021</v>
      </c>
      <c r="I375" s="67">
        <v>7.2287993417556803E-2</v>
      </c>
      <c r="J375" s="68">
        <v>7.2287993417556803E-2</v>
      </c>
      <c r="K375" s="66">
        <v>138</v>
      </c>
      <c r="L375" s="69" t="s">
        <v>1171</v>
      </c>
    </row>
    <row r="376" spans="1:12" ht="30">
      <c r="A376" s="23">
        <v>1</v>
      </c>
      <c r="B376" s="66" t="s">
        <v>1072</v>
      </c>
      <c r="C376" s="66" t="s">
        <v>1072</v>
      </c>
      <c r="D376" s="66" t="s">
        <v>1276</v>
      </c>
      <c r="E376" s="66" t="s">
        <v>1137</v>
      </c>
      <c r="F376" s="66" t="s">
        <v>1174</v>
      </c>
      <c r="G376" s="66" t="s">
        <v>1098</v>
      </c>
      <c r="H376" s="66">
        <v>2021</v>
      </c>
      <c r="I376" s="67">
        <v>3.0029046438493797E-2</v>
      </c>
      <c r="J376" s="68">
        <v>3.0029046438493797E-2</v>
      </c>
      <c r="K376" s="66">
        <v>140</v>
      </c>
      <c r="L376" s="69" t="s">
        <v>1171</v>
      </c>
    </row>
    <row r="377" spans="1:12" ht="45">
      <c r="A377" s="23">
        <v>11</v>
      </c>
      <c r="B377" s="66" t="s">
        <v>161</v>
      </c>
      <c r="C377" s="66" t="s">
        <v>1075</v>
      </c>
      <c r="D377" s="66" t="s">
        <v>1129</v>
      </c>
      <c r="E377" s="66" t="s">
        <v>1137</v>
      </c>
      <c r="F377" s="66" t="s">
        <v>1174</v>
      </c>
      <c r="G377" s="66" t="s">
        <v>1279</v>
      </c>
      <c r="H377" s="66">
        <v>2021</v>
      </c>
      <c r="I377" s="67">
        <v>2.4393995517356121E-2</v>
      </c>
      <c r="J377" s="68">
        <v>2.4393995517356121E-2</v>
      </c>
      <c r="K377" s="66">
        <v>137</v>
      </c>
      <c r="L377" s="69" t="s">
        <v>1171</v>
      </c>
    </row>
    <row r="378" spans="1:12" ht="45">
      <c r="A378" s="23">
        <v>11</v>
      </c>
      <c r="B378" s="66" t="s">
        <v>161</v>
      </c>
      <c r="C378" s="66" t="s">
        <v>1075</v>
      </c>
      <c r="D378" s="66" t="s">
        <v>1130</v>
      </c>
      <c r="E378" s="66" t="s">
        <v>1137</v>
      </c>
      <c r="F378" s="66" t="s">
        <v>1174</v>
      </c>
      <c r="G378" s="66" t="s">
        <v>1275</v>
      </c>
      <c r="H378" s="66">
        <v>2021</v>
      </c>
      <c r="I378" s="67">
        <v>5.1950861752841949E-2</v>
      </c>
      <c r="J378" s="68">
        <v>5.1950861752841949E-2</v>
      </c>
      <c r="K378" s="66">
        <v>138</v>
      </c>
      <c r="L378" s="69" t="s">
        <v>1171</v>
      </c>
    </row>
    <row r="379" spans="1:12" ht="45">
      <c r="A379" s="23">
        <v>11</v>
      </c>
      <c r="B379" s="66" t="s">
        <v>161</v>
      </c>
      <c r="C379" s="66" t="s">
        <v>1075</v>
      </c>
      <c r="D379" s="66" t="s">
        <v>1276</v>
      </c>
      <c r="E379" s="66" t="s">
        <v>1137</v>
      </c>
      <c r="F379" s="66" t="s">
        <v>1174</v>
      </c>
      <c r="G379" s="66" t="s">
        <v>1098</v>
      </c>
      <c r="H379" s="66">
        <v>2021</v>
      </c>
      <c r="I379" s="67">
        <v>2.3859437006991099E-2</v>
      </c>
      <c r="J379" s="68">
        <v>2.3859437006991099E-2</v>
      </c>
      <c r="K379" s="66">
        <v>140</v>
      </c>
      <c r="L379" s="69" t="s">
        <v>1171</v>
      </c>
    </row>
    <row r="380" spans="1:12" ht="45">
      <c r="A380" s="23">
        <v>11</v>
      </c>
      <c r="B380" s="66" t="s">
        <v>161</v>
      </c>
      <c r="C380" s="66" t="s">
        <v>1075</v>
      </c>
      <c r="D380" s="66" t="s">
        <v>1131</v>
      </c>
      <c r="E380" s="66" t="s">
        <v>1137</v>
      </c>
      <c r="F380" s="66" t="s">
        <v>1174</v>
      </c>
      <c r="G380" s="66" t="s">
        <v>1279</v>
      </c>
      <c r="H380" s="66">
        <v>2018</v>
      </c>
      <c r="I380" s="67">
        <v>1.1038500870505907</v>
      </c>
      <c r="J380" s="68">
        <v>1.1038500870505907</v>
      </c>
      <c r="K380" s="66">
        <v>107</v>
      </c>
      <c r="L380" s="69" t="s">
        <v>1171</v>
      </c>
    </row>
    <row r="381" spans="1:12" ht="45">
      <c r="A381" s="23">
        <v>11</v>
      </c>
      <c r="B381" s="66" t="s">
        <v>161</v>
      </c>
      <c r="C381" s="66" t="s">
        <v>1075</v>
      </c>
      <c r="D381" s="66" t="s">
        <v>1131</v>
      </c>
      <c r="E381" s="66" t="s">
        <v>1137</v>
      </c>
      <c r="F381" s="66" t="s">
        <v>1174</v>
      </c>
      <c r="G381" s="66" t="s">
        <v>1279</v>
      </c>
      <c r="H381" s="66">
        <v>2019</v>
      </c>
      <c r="I381" s="67">
        <v>1.0898017553909904</v>
      </c>
      <c r="J381" s="68">
        <v>1.0898017553909904</v>
      </c>
      <c r="K381" s="66">
        <v>107</v>
      </c>
      <c r="L381" s="69" t="s">
        <v>1171</v>
      </c>
    </row>
    <row r="382" spans="1:12" ht="45">
      <c r="A382" s="23">
        <v>11</v>
      </c>
      <c r="B382" s="66" t="s">
        <v>161</v>
      </c>
      <c r="C382" s="66" t="s">
        <v>1075</v>
      </c>
      <c r="D382" s="66" t="s">
        <v>1131</v>
      </c>
      <c r="E382" s="66" t="s">
        <v>1137</v>
      </c>
      <c r="F382" s="66" t="s">
        <v>1174</v>
      </c>
      <c r="G382" s="66" t="s">
        <v>1279</v>
      </c>
      <c r="H382" s="66">
        <v>2020</v>
      </c>
      <c r="I382" s="67">
        <v>1.0607338833103139</v>
      </c>
      <c r="J382" s="68">
        <v>1.0607338833103139</v>
      </c>
      <c r="K382" s="66">
        <v>107</v>
      </c>
      <c r="L382" s="69" t="s">
        <v>1171</v>
      </c>
    </row>
    <row r="383" spans="1:12" ht="30">
      <c r="A383" s="23">
        <v>1</v>
      </c>
      <c r="B383" s="66" t="s">
        <v>1072</v>
      </c>
      <c r="C383" s="66" t="s">
        <v>1072</v>
      </c>
      <c r="D383" s="66" t="s">
        <v>1131</v>
      </c>
      <c r="E383" s="66" t="s">
        <v>1137</v>
      </c>
      <c r="F383" s="66" t="s">
        <v>1174</v>
      </c>
      <c r="G383" s="66" t="s">
        <v>1279</v>
      </c>
      <c r="H383" s="66">
        <v>2018</v>
      </c>
      <c r="I383" s="67">
        <v>1.1169917808119632</v>
      </c>
      <c r="J383" s="68">
        <v>1.1169917808119632</v>
      </c>
      <c r="K383" s="66">
        <v>107</v>
      </c>
      <c r="L383" s="69" t="s">
        <v>1171</v>
      </c>
    </row>
    <row r="384" spans="1:12" ht="30">
      <c r="A384" s="23">
        <v>1</v>
      </c>
      <c r="B384" s="66" t="s">
        <v>1072</v>
      </c>
      <c r="C384" s="66" t="s">
        <v>1072</v>
      </c>
      <c r="D384" s="66" t="s">
        <v>1131</v>
      </c>
      <c r="E384" s="66" t="s">
        <v>1137</v>
      </c>
      <c r="F384" s="66" t="s">
        <v>1174</v>
      </c>
      <c r="G384" s="66" t="s">
        <v>1279</v>
      </c>
      <c r="H384" s="66">
        <v>2019</v>
      </c>
      <c r="I384" s="67">
        <v>1.0935551362100617</v>
      </c>
      <c r="J384" s="68">
        <v>1.0935551362100617</v>
      </c>
      <c r="K384" s="66">
        <v>107</v>
      </c>
      <c r="L384" s="69" t="s">
        <v>1171</v>
      </c>
    </row>
    <row r="385" spans="1:12" ht="30">
      <c r="A385" s="23">
        <v>1</v>
      </c>
      <c r="B385" s="66" t="s">
        <v>1072</v>
      </c>
      <c r="C385" s="66" t="s">
        <v>1072</v>
      </c>
      <c r="D385" s="66" t="s">
        <v>1131</v>
      </c>
      <c r="E385" s="66" t="s">
        <v>1137</v>
      </c>
      <c r="F385" s="66" t="s">
        <v>1174</v>
      </c>
      <c r="G385" s="66" t="s">
        <v>1279</v>
      </c>
      <c r="H385" s="66">
        <v>2020</v>
      </c>
      <c r="I385" s="67">
        <v>1.0649524325164421</v>
      </c>
      <c r="J385" s="68">
        <v>1.0649524325164421</v>
      </c>
      <c r="K385" s="66">
        <v>107</v>
      </c>
      <c r="L385" s="69" t="s">
        <v>1171</v>
      </c>
    </row>
    <row r="386" spans="1:12" ht="45">
      <c r="A386" s="23">
        <v>11</v>
      </c>
      <c r="B386" s="66" t="s">
        <v>161</v>
      </c>
      <c r="C386" s="66" t="s">
        <v>1075</v>
      </c>
      <c r="D386" s="66" t="s">
        <v>1132</v>
      </c>
      <c r="E386" s="66" t="s">
        <v>1137</v>
      </c>
      <c r="F386" s="66" t="s">
        <v>1174</v>
      </c>
      <c r="G386" s="66" t="s">
        <v>1275</v>
      </c>
      <c r="H386" s="66">
        <v>2018</v>
      </c>
      <c r="I386" s="67">
        <v>1.089007417075589</v>
      </c>
      <c r="J386" s="68">
        <v>1.089007417075589</v>
      </c>
      <c r="K386" s="66">
        <v>108</v>
      </c>
      <c r="L386" s="69" t="s">
        <v>1171</v>
      </c>
    </row>
    <row r="387" spans="1:12" ht="45">
      <c r="A387" s="23">
        <v>11</v>
      </c>
      <c r="B387" s="66" t="s">
        <v>161</v>
      </c>
      <c r="C387" s="66" t="s">
        <v>1075</v>
      </c>
      <c r="D387" s="66" t="s">
        <v>1132</v>
      </c>
      <c r="E387" s="66" t="s">
        <v>1137</v>
      </c>
      <c r="F387" s="66" t="s">
        <v>1174</v>
      </c>
      <c r="G387" s="66" t="s">
        <v>1275</v>
      </c>
      <c r="H387" s="66">
        <v>2019</v>
      </c>
      <c r="I387" s="67">
        <v>1.1095019427764041</v>
      </c>
      <c r="J387" s="68">
        <v>1.1095019427764041</v>
      </c>
      <c r="K387" s="66">
        <v>108</v>
      </c>
      <c r="L387" s="69" t="s">
        <v>1171</v>
      </c>
    </row>
    <row r="388" spans="1:12" ht="45">
      <c r="A388" s="23">
        <v>11</v>
      </c>
      <c r="B388" s="66" t="s">
        <v>161</v>
      </c>
      <c r="C388" s="66" t="s">
        <v>1075</v>
      </c>
      <c r="D388" s="66" t="s">
        <v>1132</v>
      </c>
      <c r="E388" s="66" t="s">
        <v>1137</v>
      </c>
      <c r="F388" s="66" t="s">
        <v>1174</v>
      </c>
      <c r="G388" s="66" t="s">
        <v>1275</v>
      </c>
      <c r="H388" s="66">
        <v>2020</v>
      </c>
      <c r="I388" s="67">
        <v>1.1181183263526147</v>
      </c>
      <c r="J388" s="68">
        <v>1.1181183263526147</v>
      </c>
      <c r="K388" s="66">
        <v>108</v>
      </c>
      <c r="L388" s="69" t="s">
        <v>1171</v>
      </c>
    </row>
    <row r="389" spans="1:12" ht="30">
      <c r="A389" s="23">
        <v>1</v>
      </c>
      <c r="B389" s="66" t="s">
        <v>1072</v>
      </c>
      <c r="C389" s="66" t="s">
        <v>1072</v>
      </c>
      <c r="D389" s="66" t="s">
        <v>1132</v>
      </c>
      <c r="E389" s="66" t="s">
        <v>1137</v>
      </c>
      <c r="F389" s="66" t="s">
        <v>1174</v>
      </c>
      <c r="G389" s="66" t="s">
        <v>1275</v>
      </c>
      <c r="H389" s="66">
        <v>2018</v>
      </c>
      <c r="I389" s="67">
        <v>1.0919046875566762</v>
      </c>
      <c r="J389" s="68">
        <v>1.0919046875566762</v>
      </c>
      <c r="K389" s="66">
        <v>108</v>
      </c>
      <c r="L389" s="69" t="s">
        <v>1171</v>
      </c>
    </row>
    <row r="390" spans="1:12" ht="30">
      <c r="A390" s="23">
        <v>1</v>
      </c>
      <c r="B390" s="66" t="s">
        <v>1072</v>
      </c>
      <c r="C390" s="66" t="s">
        <v>1072</v>
      </c>
      <c r="D390" s="66" t="s">
        <v>1132</v>
      </c>
      <c r="E390" s="66" t="s">
        <v>1137</v>
      </c>
      <c r="F390" s="66" t="s">
        <v>1174</v>
      </c>
      <c r="G390" s="66" t="s">
        <v>1275</v>
      </c>
      <c r="H390" s="66">
        <v>2019</v>
      </c>
      <c r="I390" s="67">
        <v>1.1064725561218056</v>
      </c>
      <c r="J390" s="68">
        <v>1.1064725561218056</v>
      </c>
      <c r="K390" s="66">
        <v>108</v>
      </c>
      <c r="L390" s="69" t="s">
        <v>1171</v>
      </c>
    </row>
    <row r="391" spans="1:12" ht="30">
      <c r="A391" s="23">
        <v>1</v>
      </c>
      <c r="B391" s="66" t="s">
        <v>1072</v>
      </c>
      <c r="C391" s="66" t="s">
        <v>1072</v>
      </c>
      <c r="D391" s="66" t="s">
        <v>1132</v>
      </c>
      <c r="E391" s="66" t="s">
        <v>1137</v>
      </c>
      <c r="F391" s="66" t="s">
        <v>1174</v>
      </c>
      <c r="G391" s="66" t="s">
        <v>1275</v>
      </c>
      <c r="H391" s="66">
        <v>2020</v>
      </c>
      <c r="I391" s="67">
        <v>1.0901618689853778</v>
      </c>
      <c r="J391" s="68">
        <v>1.0901618689853778</v>
      </c>
      <c r="K391" s="66">
        <v>108</v>
      </c>
      <c r="L391" s="69" t="s">
        <v>1171</v>
      </c>
    </row>
    <row r="392" spans="1:12" ht="45">
      <c r="A392" s="23">
        <v>11</v>
      </c>
      <c r="B392" s="66" t="s">
        <v>161</v>
      </c>
      <c r="C392" s="66" t="s">
        <v>1075</v>
      </c>
      <c r="D392" s="66" t="s">
        <v>1133</v>
      </c>
      <c r="E392" s="66" t="s">
        <v>1137</v>
      </c>
      <c r="F392" s="66" t="s">
        <v>1174</v>
      </c>
      <c r="G392" s="66" t="s">
        <v>1098</v>
      </c>
      <c r="H392" s="66">
        <v>2018</v>
      </c>
      <c r="I392" s="67">
        <v>0.93178124663378903</v>
      </c>
      <c r="J392" s="68">
        <v>0.93178124663378903</v>
      </c>
      <c r="K392" s="66">
        <v>109</v>
      </c>
      <c r="L392" s="69" t="s">
        <v>1171</v>
      </c>
    </row>
    <row r="393" spans="1:12" ht="45">
      <c r="A393" s="23">
        <v>11</v>
      </c>
      <c r="B393" s="66" t="s">
        <v>161</v>
      </c>
      <c r="C393" s="66" t="s">
        <v>1075</v>
      </c>
      <c r="D393" s="66" t="s">
        <v>1133</v>
      </c>
      <c r="E393" s="66" t="s">
        <v>1137</v>
      </c>
      <c r="F393" s="66" t="s">
        <v>1174</v>
      </c>
      <c r="G393" s="66" t="s">
        <v>1098</v>
      </c>
      <c r="H393" s="66">
        <v>2019</v>
      </c>
      <c r="I393" s="67">
        <v>0.92089391721269143</v>
      </c>
      <c r="J393" s="68">
        <v>0.92089391721269143</v>
      </c>
      <c r="K393" s="66">
        <v>109</v>
      </c>
      <c r="L393" s="69" t="s">
        <v>1171</v>
      </c>
    </row>
    <row r="394" spans="1:12" ht="45">
      <c r="A394" s="23">
        <v>11</v>
      </c>
      <c r="B394" s="66" t="s">
        <v>161</v>
      </c>
      <c r="C394" s="66" t="s">
        <v>1075</v>
      </c>
      <c r="D394" s="66" t="s">
        <v>1133</v>
      </c>
      <c r="E394" s="66" t="s">
        <v>1137</v>
      </c>
      <c r="F394" s="66" t="s">
        <v>1174</v>
      </c>
      <c r="G394" s="66" t="s">
        <v>1098</v>
      </c>
      <c r="H394" s="66">
        <v>2020</v>
      </c>
      <c r="I394" s="67">
        <v>0.97060661110950908</v>
      </c>
      <c r="J394" s="68">
        <v>0.97060661110950908</v>
      </c>
      <c r="K394" s="66">
        <v>109</v>
      </c>
      <c r="L394" s="69" t="s">
        <v>1171</v>
      </c>
    </row>
    <row r="395" spans="1:12" ht="30">
      <c r="A395" s="23">
        <v>1</v>
      </c>
      <c r="B395" s="66" t="s">
        <v>1072</v>
      </c>
      <c r="C395" s="66" t="s">
        <v>1072</v>
      </c>
      <c r="D395" s="66" t="s">
        <v>1133</v>
      </c>
      <c r="E395" s="66" t="s">
        <v>1137</v>
      </c>
      <c r="F395" s="66" t="s">
        <v>1174</v>
      </c>
      <c r="G395" s="66" t="s">
        <v>1098</v>
      </c>
      <c r="H395" s="66">
        <v>2018</v>
      </c>
      <c r="I395" s="67">
        <v>0.83985368859336973</v>
      </c>
      <c r="J395" s="68">
        <v>0.83985368859336973</v>
      </c>
      <c r="K395" s="66">
        <v>109</v>
      </c>
      <c r="L395" s="69" t="s">
        <v>1171</v>
      </c>
    </row>
    <row r="396" spans="1:12" ht="30">
      <c r="A396" s="23">
        <v>1</v>
      </c>
      <c r="B396" s="66" t="s">
        <v>1072</v>
      </c>
      <c r="C396" s="66" t="s">
        <v>1072</v>
      </c>
      <c r="D396" s="66" t="s">
        <v>1133</v>
      </c>
      <c r="E396" s="66" t="s">
        <v>1137</v>
      </c>
      <c r="F396" s="66" t="s">
        <v>1174</v>
      </c>
      <c r="G396" s="66" t="s">
        <v>1098</v>
      </c>
      <c r="H396" s="66">
        <v>2019</v>
      </c>
      <c r="I396" s="67">
        <v>0.85843041188012303</v>
      </c>
      <c r="J396" s="68">
        <v>0.85843041188012303</v>
      </c>
      <c r="K396" s="66">
        <v>109</v>
      </c>
      <c r="L396" s="69" t="s">
        <v>1171</v>
      </c>
    </row>
    <row r="397" spans="1:12" ht="30">
      <c r="A397" s="23">
        <v>1</v>
      </c>
      <c r="B397" s="66" t="s">
        <v>1072</v>
      </c>
      <c r="C397" s="66" t="s">
        <v>1072</v>
      </c>
      <c r="D397" s="66" t="s">
        <v>1133</v>
      </c>
      <c r="E397" s="66" t="s">
        <v>1137</v>
      </c>
      <c r="F397" s="66" t="s">
        <v>1174</v>
      </c>
      <c r="G397" s="66" t="s">
        <v>1098</v>
      </c>
      <c r="H397" s="66">
        <v>2020</v>
      </c>
      <c r="I397" s="67">
        <v>0.86143228350809942</v>
      </c>
      <c r="J397" s="68">
        <v>0.86143228350809942</v>
      </c>
      <c r="K397" s="66">
        <v>109</v>
      </c>
      <c r="L397" s="69" t="s">
        <v>1171</v>
      </c>
    </row>
    <row r="398" spans="1:12" ht="45">
      <c r="A398" s="23">
        <v>11</v>
      </c>
      <c r="B398" s="66" t="s">
        <v>161</v>
      </c>
      <c r="C398" s="66" t="s">
        <v>1075</v>
      </c>
      <c r="D398" s="66" t="s">
        <v>1131</v>
      </c>
      <c r="E398" s="66" t="s">
        <v>1137</v>
      </c>
      <c r="F398" s="66" t="s">
        <v>1174</v>
      </c>
      <c r="G398" s="66" t="s">
        <v>1279</v>
      </c>
      <c r="H398" s="66">
        <v>2021</v>
      </c>
      <c r="I398" s="67">
        <v>1.0192450006912424</v>
      </c>
      <c r="J398" s="68">
        <v>1.0192450006912424</v>
      </c>
      <c r="K398" s="66">
        <v>107</v>
      </c>
      <c r="L398" s="69" t="s">
        <v>1171</v>
      </c>
    </row>
    <row r="399" spans="1:12" ht="30">
      <c r="A399" s="23">
        <v>1</v>
      </c>
      <c r="B399" s="66" t="s">
        <v>1072</v>
      </c>
      <c r="C399" s="66" t="s">
        <v>1072</v>
      </c>
      <c r="D399" s="66" t="s">
        <v>1131</v>
      </c>
      <c r="E399" s="66" t="s">
        <v>1137</v>
      </c>
      <c r="F399" s="66" t="s">
        <v>1174</v>
      </c>
      <c r="G399" s="66" t="s">
        <v>1279</v>
      </c>
      <c r="H399" s="66">
        <v>2021</v>
      </c>
      <c r="I399" s="67">
        <v>1.0767228276927325</v>
      </c>
      <c r="J399" s="68">
        <v>1.0767228276927325</v>
      </c>
      <c r="K399" s="66">
        <v>107</v>
      </c>
      <c r="L399" s="69" t="s">
        <v>1171</v>
      </c>
    </row>
    <row r="400" spans="1:12" ht="45">
      <c r="A400" s="23">
        <v>11</v>
      </c>
      <c r="B400" s="66" t="s">
        <v>161</v>
      </c>
      <c r="C400" s="66" t="s">
        <v>1075</v>
      </c>
      <c r="D400" s="66" t="s">
        <v>1132</v>
      </c>
      <c r="E400" s="66" t="s">
        <v>1137</v>
      </c>
      <c r="F400" s="66" t="s">
        <v>1174</v>
      </c>
      <c r="G400" s="66" t="s">
        <v>1275</v>
      </c>
      <c r="H400" s="66">
        <v>2021</v>
      </c>
      <c r="I400" s="67">
        <v>1.1146325118784293</v>
      </c>
      <c r="J400" s="68">
        <v>1.1146325118784293</v>
      </c>
      <c r="K400" s="66">
        <v>108</v>
      </c>
      <c r="L400" s="69" t="s">
        <v>1171</v>
      </c>
    </row>
    <row r="401" spans="1:12" ht="30">
      <c r="A401" s="23">
        <v>1</v>
      </c>
      <c r="B401" s="66" t="s">
        <v>1072</v>
      </c>
      <c r="C401" s="66" t="s">
        <v>1072</v>
      </c>
      <c r="D401" s="66" t="s">
        <v>1132</v>
      </c>
      <c r="E401" s="66" t="s">
        <v>1137</v>
      </c>
      <c r="F401" s="66" t="s">
        <v>1174</v>
      </c>
      <c r="G401" s="66" t="s">
        <v>1275</v>
      </c>
      <c r="H401" s="66">
        <v>2021</v>
      </c>
      <c r="I401" s="67">
        <v>1.0895366919442833</v>
      </c>
      <c r="J401" s="68">
        <v>1.0895366919442833</v>
      </c>
      <c r="K401" s="66">
        <v>108</v>
      </c>
      <c r="L401" s="69" t="s">
        <v>1171</v>
      </c>
    </row>
    <row r="402" spans="1:12" ht="45">
      <c r="A402" s="23">
        <v>11</v>
      </c>
      <c r="B402" s="66" t="s">
        <v>161</v>
      </c>
      <c r="C402" s="66" t="s">
        <v>1075</v>
      </c>
      <c r="D402" s="66" t="s">
        <v>1133</v>
      </c>
      <c r="E402" s="66" t="s">
        <v>1137</v>
      </c>
      <c r="F402" s="66" t="s">
        <v>1174</v>
      </c>
      <c r="G402" s="66" t="s">
        <v>1098</v>
      </c>
      <c r="H402" s="66">
        <v>2021</v>
      </c>
      <c r="I402" s="67">
        <v>0.9720430732283617</v>
      </c>
      <c r="J402" s="68">
        <v>0.9720430732283617</v>
      </c>
      <c r="K402" s="66">
        <v>109</v>
      </c>
      <c r="L402" s="69" t="s">
        <v>1171</v>
      </c>
    </row>
    <row r="403" spans="1:12" ht="30">
      <c r="A403" s="23">
        <v>1</v>
      </c>
      <c r="B403" s="66" t="s">
        <v>1072</v>
      </c>
      <c r="C403" s="66" t="s">
        <v>1072</v>
      </c>
      <c r="D403" s="66" t="s">
        <v>1133</v>
      </c>
      <c r="E403" s="66" t="s">
        <v>1137</v>
      </c>
      <c r="F403" s="66" t="s">
        <v>1174</v>
      </c>
      <c r="G403" s="66" t="s">
        <v>1098</v>
      </c>
      <c r="H403" s="66">
        <v>2021</v>
      </c>
      <c r="I403" s="67">
        <v>0.8435416102665082</v>
      </c>
      <c r="J403" s="68">
        <v>0.8435416102665082</v>
      </c>
      <c r="K403" s="66">
        <v>109</v>
      </c>
      <c r="L403" s="69" t="s">
        <v>1171</v>
      </c>
    </row>
    <row r="404" spans="1:12" ht="45">
      <c r="A404" s="23">
        <v>11</v>
      </c>
      <c r="B404" s="66" t="s">
        <v>161</v>
      </c>
      <c r="C404" s="66" t="s">
        <v>1075</v>
      </c>
      <c r="D404" s="66" t="s">
        <v>1134</v>
      </c>
      <c r="E404" s="66" t="s">
        <v>1137</v>
      </c>
      <c r="F404" s="66" t="s">
        <v>1174</v>
      </c>
      <c r="G404" s="66" t="s">
        <v>1279</v>
      </c>
      <c r="H404" s="66">
        <v>2018</v>
      </c>
      <c r="I404" s="67">
        <v>1.347737282185486E-2</v>
      </c>
      <c r="J404" s="68">
        <v>1.347737282185486E-2</v>
      </c>
      <c r="K404" s="66">
        <v>119</v>
      </c>
      <c r="L404" s="69" t="s">
        <v>1171</v>
      </c>
    </row>
    <row r="405" spans="1:12" ht="45">
      <c r="A405" s="23">
        <v>11</v>
      </c>
      <c r="B405" s="66" t="s">
        <v>161</v>
      </c>
      <c r="C405" s="66" t="s">
        <v>1075</v>
      </c>
      <c r="D405" s="66" t="s">
        <v>1134</v>
      </c>
      <c r="E405" s="66" t="s">
        <v>1137</v>
      </c>
      <c r="F405" s="66" t="s">
        <v>1174</v>
      </c>
      <c r="G405" s="66" t="s">
        <v>1279</v>
      </c>
      <c r="H405" s="66">
        <v>2019</v>
      </c>
      <c r="I405" s="67">
        <v>1.3834047966828441E-2</v>
      </c>
      <c r="J405" s="68">
        <v>1.3834047966828441E-2</v>
      </c>
      <c r="K405" s="66">
        <v>119</v>
      </c>
      <c r="L405" s="69" t="s">
        <v>1171</v>
      </c>
    </row>
    <row r="406" spans="1:12" ht="45">
      <c r="A406" s="23">
        <v>11</v>
      </c>
      <c r="B406" s="66" t="s">
        <v>161</v>
      </c>
      <c r="C406" s="66" t="s">
        <v>1075</v>
      </c>
      <c r="D406" s="66" t="s">
        <v>1134</v>
      </c>
      <c r="E406" s="66" t="s">
        <v>1137</v>
      </c>
      <c r="F406" s="66" t="s">
        <v>1174</v>
      </c>
      <c r="G406" s="66" t="s">
        <v>1279</v>
      </c>
      <c r="H406" s="66">
        <v>2020</v>
      </c>
      <c r="I406" s="67">
        <v>5.0222184696305898E-3</v>
      </c>
      <c r="J406" s="68">
        <v>5.0222184696305898E-3</v>
      </c>
      <c r="K406" s="66">
        <v>119</v>
      </c>
      <c r="L406" s="69" t="s">
        <v>1171</v>
      </c>
    </row>
    <row r="407" spans="1:12" ht="45">
      <c r="A407" s="23">
        <v>11</v>
      </c>
      <c r="B407" s="66" t="s">
        <v>161</v>
      </c>
      <c r="C407" s="66" t="s">
        <v>1075</v>
      </c>
      <c r="D407" s="66" t="s">
        <v>1135</v>
      </c>
      <c r="E407" s="66" t="s">
        <v>1137</v>
      </c>
      <c r="F407" s="66" t="s">
        <v>1174</v>
      </c>
      <c r="G407" s="66" t="s">
        <v>1275</v>
      </c>
      <c r="H407" s="66">
        <v>2018</v>
      </c>
      <c r="I407" s="67">
        <v>2.0147835758643061E-2</v>
      </c>
      <c r="J407" s="68">
        <v>2.0147835758643061E-2</v>
      </c>
      <c r="K407" s="66">
        <v>120</v>
      </c>
      <c r="L407" s="69" t="s">
        <v>1171</v>
      </c>
    </row>
    <row r="408" spans="1:12" ht="45">
      <c r="A408" s="23">
        <v>11</v>
      </c>
      <c r="B408" s="66" t="s">
        <v>161</v>
      </c>
      <c r="C408" s="66" t="s">
        <v>1075</v>
      </c>
      <c r="D408" s="66" t="s">
        <v>1135</v>
      </c>
      <c r="E408" s="66" t="s">
        <v>1137</v>
      </c>
      <c r="F408" s="66" t="s">
        <v>1174</v>
      </c>
      <c r="G408" s="66" t="s">
        <v>1275</v>
      </c>
      <c r="H408" s="66">
        <v>2019</v>
      </c>
      <c r="I408" s="67">
        <v>1.821499163752471E-2</v>
      </c>
      <c r="J408" s="68">
        <v>1.821499163752471E-2</v>
      </c>
      <c r="K408" s="66">
        <v>120</v>
      </c>
      <c r="L408" s="69" t="s">
        <v>1171</v>
      </c>
    </row>
    <row r="409" spans="1:12" ht="45">
      <c r="A409" s="23">
        <v>11</v>
      </c>
      <c r="B409" s="66" t="s">
        <v>161</v>
      </c>
      <c r="C409" s="66" t="s">
        <v>1075</v>
      </c>
      <c r="D409" s="66" t="s">
        <v>1135</v>
      </c>
      <c r="E409" s="66" t="s">
        <v>1137</v>
      </c>
      <c r="F409" s="66" t="s">
        <v>1174</v>
      </c>
      <c r="G409" s="66" t="s">
        <v>1275</v>
      </c>
      <c r="H409" s="66">
        <v>2020</v>
      </c>
      <c r="I409" s="67">
        <v>3.7877941406511901E-3</v>
      </c>
      <c r="J409" s="68">
        <v>3.7877941406511901E-3</v>
      </c>
      <c r="K409" s="66">
        <v>120</v>
      </c>
      <c r="L409" s="69" t="s">
        <v>1171</v>
      </c>
    </row>
    <row r="410" spans="1:12" ht="45">
      <c r="A410" s="23">
        <v>11</v>
      </c>
      <c r="B410" s="66" t="s">
        <v>161</v>
      </c>
      <c r="C410" s="66" t="s">
        <v>1075</v>
      </c>
      <c r="D410" s="66" t="s">
        <v>1136</v>
      </c>
      <c r="E410" s="66" t="s">
        <v>1137</v>
      </c>
      <c r="F410" s="66" t="s">
        <v>1174</v>
      </c>
      <c r="G410" s="66" t="s">
        <v>1098</v>
      </c>
      <c r="H410" s="66">
        <v>2018</v>
      </c>
      <c r="I410" s="67">
        <v>1.531975944341811E-2</v>
      </c>
      <c r="J410" s="68">
        <v>1.531975944341811E-2</v>
      </c>
      <c r="K410" s="66">
        <v>118</v>
      </c>
      <c r="L410" s="69" t="s">
        <v>1171</v>
      </c>
    </row>
    <row r="411" spans="1:12" ht="45">
      <c r="A411" s="23">
        <v>11</v>
      </c>
      <c r="B411" s="66" t="s">
        <v>161</v>
      </c>
      <c r="C411" s="66" t="s">
        <v>1075</v>
      </c>
      <c r="D411" s="66" t="s">
        <v>1136</v>
      </c>
      <c r="E411" s="66" t="s">
        <v>1137</v>
      </c>
      <c r="F411" s="66" t="s">
        <v>1174</v>
      </c>
      <c r="G411" s="66" t="s">
        <v>1098</v>
      </c>
      <c r="H411" s="66">
        <v>2019</v>
      </c>
      <c r="I411" s="67">
        <v>1.4087528604118989E-2</v>
      </c>
      <c r="J411" s="68">
        <v>1.4087528604118989E-2</v>
      </c>
      <c r="K411" s="66">
        <v>118</v>
      </c>
      <c r="L411" s="69" t="s">
        <v>1171</v>
      </c>
    </row>
    <row r="412" spans="1:12" ht="45">
      <c r="A412" s="23">
        <v>11</v>
      </c>
      <c r="B412" s="66" t="s">
        <v>161</v>
      </c>
      <c r="C412" s="66" t="s">
        <v>1075</v>
      </c>
      <c r="D412" s="66" t="s">
        <v>1136</v>
      </c>
      <c r="E412" s="66" t="s">
        <v>1137</v>
      </c>
      <c r="F412" s="66" t="s">
        <v>1174</v>
      </c>
      <c r="G412" s="66" t="s">
        <v>1098</v>
      </c>
      <c r="H412" s="66">
        <v>2020</v>
      </c>
      <c r="I412" s="67">
        <v>5.50612014817201E-3</v>
      </c>
      <c r="J412" s="68">
        <v>5.50612014817201E-3</v>
      </c>
      <c r="K412" s="66">
        <v>118</v>
      </c>
      <c r="L412" s="69" t="s">
        <v>1171</v>
      </c>
    </row>
    <row r="413" spans="1:12" ht="30">
      <c r="A413" s="23">
        <v>1</v>
      </c>
      <c r="B413" s="66" t="s">
        <v>1072</v>
      </c>
      <c r="C413" s="66" t="s">
        <v>1072</v>
      </c>
      <c r="D413" s="66" t="s">
        <v>1134</v>
      </c>
      <c r="E413" s="66" t="s">
        <v>1137</v>
      </c>
      <c r="F413" s="66" t="s">
        <v>1174</v>
      </c>
      <c r="G413" s="66" t="s">
        <v>1279</v>
      </c>
      <c r="H413" s="66">
        <v>2018</v>
      </c>
      <c r="I413" s="67">
        <v>2.4365629606965037E-2</v>
      </c>
      <c r="J413" s="68">
        <v>2.4365629606965037E-2</v>
      </c>
      <c r="K413" s="66">
        <v>119</v>
      </c>
      <c r="L413" s="69" t="s">
        <v>1171</v>
      </c>
    </row>
    <row r="414" spans="1:12" ht="30">
      <c r="A414" s="23">
        <v>1</v>
      </c>
      <c r="B414" s="66" t="s">
        <v>1072</v>
      </c>
      <c r="C414" s="66" t="s">
        <v>1072</v>
      </c>
      <c r="D414" s="66" t="s">
        <v>1134</v>
      </c>
      <c r="E414" s="66" t="s">
        <v>1137</v>
      </c>
      <c r="F414" s="66" t="s">
        <v>1174</v>
      </c>
      <c r="G414" s="66" t="s">
        <v>1279</v>
      </c>
      <c r="H414" s="66">
        <v>2019</v>
      </c>
      <c r="I414" s="67">
        <v>2.5688673408981934E-2</v>
      </c>
      <c r="J414" s="68">
        <v>2.5688673408981934E-2</v>
      </c>
      <c r="K414" s="66">
        <v>119</v>
      </c>
      <c r="L414" s="69" t="s">
        <v>1171</v>
      </c>
    </row>
    <row r="415" spans="1:12" ht="30">
      <c r="A415" s="23">
        <v>1</v>
      </c>
      <c r="B415" s="66" t="s">
        <v>1072</v>
      </c>
      <c r="C415" s="66" t="s">
        <v>1072</v>
      </c>
      <c r="D415" s="66" t="s">
        <v>1134</v>
      </c>
      <c r="E415" s="66" t="s">
        <v>1137</v>
      </c>
      <c r="F415" s="66" t="s">
        <v>1174</v>
      </c>
      <c r="G415" s="66" t="s">
        <v>1279</v>
      </c>
      <c r="H415" s="66">
        <v>2020</v>
      </c>
      <c r="I415" s="67">
        <v>2.1292548789044796E-2</v>
      </c>
      <c r="J415" s="68">
        <v>2.1292548789044796E-2</v>
      </c>
      <c r="K415" s="66">
        <v>119</v>
      </c>
      <c r="L415" s="69" t="s">
        <v>1171</v>
      </c>
    </row>
    <row r="416" spans="1:12" ht="30">
      <c r="A416" s="23">
        <v>1</v>
      </c>
      <c r="B416" s="66" t="s">
        <v>1072</v>
      </c>
      <c r="C416" s="66" t="s">
        <v>1072</v>
      </c>
      <c r="D416" s="66" t="s">
        <v>1134</v>
      </c>
      <c r="E416" s="66" t="s">
        <v>1137</v>
      </c>
      <c r="F416" s="66" t="s">
        <v>1174</v>
      </c>
      <c r="G416" s="66" t="s">
        <v>1279</v>
      </c>
      <c r="H416" s="66">
        <v>2021</v>
      </c>
      <c r="I416" s="67">
        <v>4.3492656907984845E-2</v>
      </c>
      <c r="J416" s="68">
        <v>4.3492656907984845E-2</v>
      </c>
      <c r="K416" s="66">
        <v>119</v>
      </c>
      <c r="L416" s="69" t="s">
        <v>1171</v>
      </c>
    </row>
    <row r="417" spans="1:12" ht="30">
      <c r="A417" s="23">
        <v>1</v>
      </c>
      <c r="B417" s="66" t="s">
        <v>1072</v>
      </c>
      <c r="C417" s="66" t="s">
        <v>1072</v>
      </c>
      <c r="D417" s="66" t="s">
        <v>1135</v>
      </c>
      <c r="E417" s="66" t="s">
        <v>1137</v>
      </c>
      <c r="F417" s="66" t="s">
        <v>1174</v>
      </c>
      <c r="G417" s="66" t="s">
        <v>1275</v>
      </c>
      <c r="H417" s="66">
        <v>2018</v>
      </c>
      <c r="I417" s="67">
        <v>3.8973384750160711E-2</v>
      </c>
      <c r="J417" s="68">
        <v>3.8973384750160711E-2</v>
      </c>
      <c r="K417" s="66">
        <v>120</v>
      </c>
      <c r="L417" s="69" t="s">
        <v>1171</v>
      </c>
    </row>
    <row r="418" spans="1:12" ht="30">
      <c r="A418" s="23">
        <v>1</v>
      </c>
      <c r="B418" s="66" t="s">
        <v>1072</v>
      </c>
      <c r="C418" s="66" t="s">
        <v>1072</v>
      </c>
      <c r="D418" s="66" t="s">
        <v>1135</v>
      </c>
      <c r="E418" s="66" t="s">
        <v>1137</v>
      </c>
      <c r="F418" s="66" t="s">
        <v>1174</v>
      </c>
      <c r="G418" s="66" t="s">
        <v>1275</v>
      </c>
      <c r="H418" s="66">
        <v>2019</v>
      </c>
      <c r="I418" s="67">
        <v>3.9208471913747996E-2</v>
      </c>
      <c r="J418" s="68">
        <v>3.9208471913747996E-2</v>
      </c>
      <c r="K418" s="66">
        <v>120</v>
      </c>
      <c r="L418" s="69" t="s">
        <v>1171</v>
      </c>
    </row>
    <row r="419" spans="1:12" ht="30">
      <c r="A419" s="23">
        <v>1</v>
      </c>
      <c r="B419" s="66" t="s">
        <v>1072</v>
      </c>
      <c r="C419" s="66" t="s">
        <v>1072</v>
      </c>
      <c r="D419" s="66" t="s">
        <v>1135</v>
      </c>
      <c r="E419" s="66" t="s">
        <v>1137</v>
      </c>
      <c r="F419" s="66" t="s">
        <v>1174</v>
      </c>
      <c r="G419" s="66" t="s">
        <v>1275</v>
      </c>
      <c r="H419" s="66">
        <v>2020</v>
      </c>
      <c r="I419" s="67">
        <v>2.6731878395064454E-2</v>
      </c>
      <c r="J419" s="68">
        <v>2.6731878395064454E-2</v>
      </c>
      <c r="K419" s="66">
        <v>120</v>
      </c>
      <c r="L419" s="69" t="s">
        <v>1171</v>
      </c>
    </row>
    <row r="420" spans="1:12" ht="30">
      <c r="A420" s="23">
        <v>1</v>
      </c>
      <c r="B420" s="66" t="s">
        <v>1072</v>
      </c>
      <c r="C420" s="66" t="s">
        <v>1072</v>
      </c>
      <c r="D420" s="66" t="s">
        <v>1135</v>
      </c>
      <c r="E420" s="66" t="s">
        <v>1137</v>
      </c>
      <c r="F420" s="66" t="s">
        <v>1174</v>
      </c>
      <c r="G420" s="66" t="s">
        <v>1275</v>
      </c>
      <c r="H420" s="66">
        <v>2021</v>
      </c>
      <c r="I420" s="67">
        <v>2.4307033497143006E-2</v>
      </c>
      <c r="J420" s="68">
        <v>2.4307033497143006E-2</v>
      </c>
      <c r="K420" s="66">
        <v>120</v>
      </c>
      <c r="L420" s="69" t="s">
        <v>1171</v>
      </c>
    </row>
    <row r="421" spans="1:12" ht="30">
      <c r="A421" s="23">
        <v>1</v>
      </c>
      <c r="B421" s="66" t="s">
        <v>1072</v>
      </c>
      <c r="C421" s="66" t="s">
        <v>1072</v>
      </c>
      <c r="D421" s="66" t="s">
        <v>1136</v>
      </c>
      <c r="E421" s="66" t="s">
        <v>1137</v>
      </c>
      <c r="F421" s="66" t="s">
        <v>1174</v>
      </c>
      <c r="G421" s="66" t="s">
        <v>1098</v>
      </c>
      <c r="H421" s="66">
        <v>2018</v>
      </c>
      <c r="I421" s="67">
        <v>2.4440648488197245E-2</v>
      </c>
      <c r="J421" s="68">
        <v>2.4440648488197245E-2</v>
      </c>
      <c r="K421" s="66">
        <v>118</v>
      </c>
      <c r="L421" s="69" t="s">
        <v>1171</v>
      </c>
    </row>
    <row r="422" spans="1:12" ht="30">
      <c r="A422" s="23">
        <v>1</v>
      </c>
      <c r="B422" s="66" t="s">
        <v>1072</v>
      </c>
      <c r="C422" s="66" t="s">
        <v>1072</v>
      </c>
      <c r="D422" s="66" t="s">
        <v>1136</v>
      </c>
      <c r="E422" s="66" t="s">
        <v>1137</v>
      </c>
      <c r="F422" s="66" t="s">
        <v>1174</v>
      </c>
      <c r="G422" s="66" t="s">
        <v>1098</v>
      </c>
      <c r="H422" s="66">
        <v>2019</v>
      </c>
      <c r="I422" s="67">
        <v>2.5269173864773616E-2</v>
      </c>
      <c r="J422" s="68">
        <v>2.5269173864773616E-2</v>
      </c>
      <c r="K422" s="66">
        <v>118</v>
      </c>
      <c r="L422" s="69" t="s">
        <v>1171</v>
      </c>
    </row>
    <row r="423" spans="1:12" ht="30">
      <c r="A423" s="23">
        <v>1</v>
      </c>
      <c r="B423" s="66" t="s">
        <v>1072</v>
      </c>
      <c r="C423" s="66" t="s">
        <v>1072</v>
      </c>
      <c r="D423" s="66" t="s">
        <v>1136</v>
      </c>
      <c r="E423" s="66" t="s">
        <v>1137</v>
      </c>
      <c r="F423" s="66" t="s">
        <v>1174</v>
      </c>
      <c r="G423" s="66" t="s">
        <v>1098</v>
      </c>
      <c r="H423" s="66">
        <v>2020</v>
      </c>
      <c r="I423" s="67">
        <v>2.2894337829650887E-2</v>
      </c>
      <c r="J423" s="68">
        <v>2.2894337829650887E-2</v>
      </c>
      <c r="K423" s="66">
        <v>118</v>
      </c>
      <c r="L423" s="69" t="s">
        <v>1171</v>
      </c>
    </row>
    <row r="424" spans="1:12" ht="30">
      <c r="A424" s="23">
        <v>1</v>
      </c>
      <c r="B424" s="66" t="s">
        <v>1072</v>
      </c>
      <c r="C424" s="66" t="s">
        <v>1072</v>
      </c>
      <c r="D424" s="66" t="s">
        <v>1136</v>
      </c>
      <c r="E424" s="66" t="s">
        <v>1137</v>
      </c>
      <c r="F424" s="66" t="s">
        <v>1174</v>
      </c>
      <c r="G424" s="66" t="s">
        <v>1098</v>
      </c>
      <c r="H424" s="66">
        <v>2021</v>
      </c>
      <c r="I424" s="67">
        <v>1.3218496000316611E-2</v>
      </c>
      <c r="J424" s="68">
        <v>1.3218496000316611E-2</v>
      </c>
      <c r="K424" s="66">
        <v>118</v>
      </c>
      <c r="L424" s="69" t="s">
        <v>1171</v>
      </c>
    </row>
    <row r="425" spans="1:12" ht="45">
      <c r="A425" s="23">
        <v>11</v>
      </c>
      <c r="B425" s="66" t="s">
        <v>161</v>
      </c>
      <c r="C425" s="66" t="s">
        <v>1075</v>
      </c>
      <c r="D425" s="66" t="s">
        <v>1134</v>
      </c>
      <c r="E425" s="66" t="s">
        <v>1137</v>
      </c>
      <c r="F425" s="66" t="s">
        <v>1174</v>
      </c>
      <c r="G425" s="66" t="s">
        <v>1279</v>
      </c>
      <c r="H425" s="66">
        <v>2021</v>
      </c>
      <c r="I425" s="67">
        <v>1.0799237774729161E-2</v>
      </c>
      <c r="J425" s="68">
        <v>1.0799237774729161E-2</v>
      </c>
      <c r="K425" s="66">
        <v>119</v>
      </c>
      <c r="L425" s="69" t="s">
        <v>1171</v>
      </c>
    </row>
    <row r="426" spans="1:12" ht="45">
      <c r="A426" s="23">
        <v>11</v>
      </c>
      <c r="B426" s="66" t="s">
        <v>161</v>
      </c>
      <c r="C426" s="66" t="s">
        <v>1075</v>
      </c>
      <c r="D426" s="66" t="s">
        <v>1135</v>
      </c>
      <c r="E426" s="66" t="s">
        <v>1137</v>
      </c>
      <c r="F426" s="66" t="s">
        <v>1174</v>
      </c>
      <c r="G426" s="66" t="s">
        <v>1275</v>
      </c>
      <c r="H426" s="66">
        <v>2021</v>
      </c>
      <c r="I426" s="67">
        <v>1.349953791312767E-2</v>
      </c>
      <c r="J426" s="68">
        <v>1.349953791312767E-2</v>
      </c>
      <c r="K426" s="66">
        <v>120</v>
      </c>
      <c r="L426" s="69" t="s">
        <v>1171</v>
      </c>
    </row>
    <row r="427" spans="1:12" ht="45">
      <c r="A427" s="23">
        <v>11</v>
      </c>
      <c r="B427" s="66" t="s">
        <v>161</v>
      </c>
      <c r="C427" s="66" t="s">
        <v>1075</v>
      </c>
      <c r="D427" s="66" t="s">
        <v>1136</v>
      </c>
      <c r="E427" s="66" t="s">
        <v>1137</v>
      </c>
      <c r="F427" s="66" t="s">
        <v>1174</v>
      </c>
      <c r="G427" s="66" t="s">
        <v>1098</v>
      </c>
      <c r="H427" s="66">
        <v>2021</v>
      </c>
      <c r="I427" s="67">
        <v>1.877133105802048E-2</v>
      </c>
      <c r="J427" s="68">
        <v>1.877133105802048E-2</v>
      </c>
      <c r="K427" s="66">
        <v>118</v>
      </c>
      <c r="L427" s="69" t="s">
        <v>1171</v>
      </c>
    </row>
    <row r="428" spans="1:12" ht="30">
      <c r="A428" s="23">
        <v>11001</v>
      </c>
      <c r="B428" s="66" t="s">
        <v>161</v>
      </c>
      <c r="C428" s="66" t="s">
        <v>161</v>
      </c>
      <c r="D428" s="66" t="s">
        <v>1083</v>
      </c>
      <c r="E428" s="66" t="s">
        <v>1095</v>
      </c>
      <c r="F428" s="66" t="s">
        <v>1187</v>
      </c>
      <c r="G428" s="66" t="s">
        <v>1097</v>
      </c>
      <c r="H428" s="66">
        <v>2017</v>
      </c>
      <c r="I428" s="67">
        <v>0.88390839561967671</v>
      </c>
      <c r="J428" s="68">
        <v>0.88390839561967671</v>
      </c>
      <c r="K428" s="66">
        <v>71</v>
      </c>
      <c r="L428" s="69" t="s">
        <v>1171</v>
      </c>
    </row>
    <row r="429" spans="1:12" ht="30">
      <c r="A429" s="23">
        <v>11001</v>
      </c>
      <c r="B429" s="66" t="s">
        <v>161</v>
      </c>
      <c r="C429" s="66" t="s">
        <v>161</v>
      </c>
      <c r="D429" s="66" t="s">
        <v>1083</v>
      </c>
      <c r="E429" s="66" t="s">
        <v>1095</v>
      </c>
      <c r="F429" s="66" t="s">
        <v>1187</v>
      </c>
      <c r="G429" s="66" t="s">
        <v>1097</v>
      </c>
      <c r="H429" s="66">
        <v>2018</v>
      </c>
      <c r="I429" s="67">
        <v>0.87819284985146873</v>
      </c>
      <c r="J429" s="68">
        <v>0.87819284985146873</v>
      </c>
      <c r="K429" s="66">
        <v>71</v>
      </c>
      <c r="L429" s="69" t="s">
        <v>1171</v>
      </c>
    </row>
    <row r="430" spans="1:12" ht="30">
      <c r="A430" s="23">
        <v>11001</v>
      </c>
      <c r="B430" s="66" t="s">
        <v>161</v>
      </c>
      <c r="C430" s="66" t="s">
        <v>161</v>
      </c>
      <c r="D430" s="66" t="s">
        <v>1083</v>
      </c>
      <c r="E430" s="66" t="s">
        <v>1095</v>
      </c>
      <c r="F430" s="66" t="s">
        <v>1187</v>
      </c>
      <c r="G430" s="66" t="s">
        <v>1097</v>
      </c>
      <c r="H430" s="66">
        <v>2019</v>
      </c>
      <c r="I430" s="67">
        <v>0.85359632315775869</v>
      </c>
      <c r="J430" s="68">
        <v>0.85359632315775869</v>
      </c>
      <c r="K430" s="66">
        <v>71</v>
      </c>
      <c r="L430" s="69" t="s">
        <v>1171</v>
      </c>
    </row>
    <row r="431" spans="1:12" ht="30">
      <c r="A431" s="23">
        <v>11001</v>
      </c>
      <c r="B431" s="66" t="s">
        <v>161</v>
      </c>
      <c r="C431" s="66" t="s">
        <v>161</v>
      </c>
      <c r="D431" s="66" t="s">
        <v>1083</v>
      </c>
      <c r="E431" s="66" t="s">
        <v>1095</v>
      </c>
      <c r="F431" s="66" t="s">
        <v>1187</v>
      </c>
      <c r="G431" s="66" t="s">
        <v>1097</v>
      </c>
      <c r="H431" s="66">
        <v>2020</v>
      </c>
      <c r="I431" s="67">
        <v>0.82267115600448937</v>
      </c>
      <c r="J431" s="68">
        <v>0.82267115600448937</v>
      </c>
      <c r="K431" s="66">
        <v>71</v>
      </c>
      <c r="L431" s="69" t="s">
        <v>1171</v>
      </c>
    </row>
    <row r="432" spans="1:12" ht="30">
      <c r="A432" s="23">
        <v>11001</v>
      </c>
      <c r="B432" s="66" t="s">
        <v>161</v>
      </c>
      <c r="C432" s="66" t="s">
        <v>161</v>
      </c>
      <c r="D432" s="66" t="s">
        <v>1083</v>
      </c>
      <c r="E432" s="66" t="s">
        <v>1095</v>
      </c>
      <c r="F432" s="66" t="s">
        <v>1187</v>
      </c>
      <c r="G432" s="66" t="s">
        <v>1097</v>
      </c>
      <c r="H432" s="66">
        <v>2021</v>
      </c>
      <c r="I432" s="67">
        <v>0.84997387084733111</v>
      </c>
      <c r="J432" s="68">
        <v>0.84997387084733111</v>
      </c>
      <c r="K432" s="66">
        <v>71</v>
      </c>
      <c r="L432" s="69" t="s">
        <v>1171</v>
      </c>
    </row>
    <row r="433" spans="1:12" ht="30">
      <c r="A433" s="23">
        <v>11001</v>
      </c>
      <c r="B433" s="66" t="s">
        <v>161</v>
      </c>
      <c r="C433" s="66" t="s">
        <v>161</v>
      </c>
      <c r="D433" s="66" t="s">
        <v>1082</v>
      </c>
      <c r="E433" s="66" t="s">
        <v>1095</v>
      </c>
      <c r="F433" s="66" t="s">
        <v>1187</v>
      </c>
      <c r="G433" s="66" t="s">
        <v>1097</v>
      </c>
      <c r="H433" s="66">
        <v>2017</v>
      </c>
      <c r="I433" s="67">
        <v>0.99755578247550347</v>
      </c>
      <c r="J433" s="68">
        <v>0.99755578247550347</v>
      </c>
      <c r="K433" s="66">
        <v>154</v>
      </c>
      <c r="L433" s="69" t="s">
        <v>1171</v>
      </c>
    </row>
    <row r="434" spans="1:12" ht="30">
      <c r="A434" s="23">
        <v>11001</v>
      </c>
      <c r="B434" s="66" t="s">
        <v>161</v>
      </c>
      <c r="C434" s="66" t="s">
        <v>161</v>
      </c>
      <c r="D434" s="66" t="s">
        <v>1082</v>
      </c>
      <c r="E434" s="66" t="s">
        <v>1095</v>
      </c>
      <c r="F434" s="66" t="s">
        <v>1187</v>
      </c>
      <c r="G434" s="66" t="s">
        <v>1097</v>
      </c>
      <c r="H434" s="66">
        <v>2018</v>
      </c>
      <c r="I434" s="67">
        <v>0.99738505120941379</v>
      </c>
      <c r="J434" s="68">
        <v>0.99738505120941379</v>
      </c>
      <c r="K434" s="66">
        <v>154</v>
      </c>
      <c r="L434" s="69" t="s">
        <v>1171</v>
      </c>
    </row>
    <row r="435" spans="1:12" ht="30">
      <c r="A435" s="23">
        <v>11001</v>
      </c>
      <c r="B435" s="66" t="s">
        <v>161</v>
      </c>
      <c r="C435" s="66" t="s">
        <v>161</v>
      </c>
      <c r="D435" s="66" t="s">
        <v>1082</v>
      </c>
      <c r="E435" s="66" t="s">
        <v>1095</v>
      </c>
      <c r="F435" s="66" t="s">
        <v>1187</v>
      </c>
      <c r="G435" s="66" t="s">
        <v>1097</v>
      </c>
      <c r="H435" s="66">
        <v>2019</v>
      </c>
      <c r="I435" s="67">
        <v>0.9979429914781075</v>
      </c>
      <c r="J435" s="68">
        <v>0.9979429914781075</v>
      </c>
      <c r="K435" s="66">
        <v>154</v>
      </c>
      <c r="L435" s="69" t="s">
        <v>1171</v>
      </c>
    </row>
    <row r="436" spans="1:12" ht="30">
      <c r="A436" s="23">
        <v>11001</v>
      </c>
      <c r="B436" s="66" t="s">
        <v>161</v>
      </c>
      <c r="C436" s="66" t="s">
        <v>161</v>
      </c>
      <c r="D436" s="66" t="s">
        <v>1082</v>
      </c>
      <c r="E436" s="66" t="s">
        <v>1095</v>
      </c>
      <c r="F436" s="66" t="s">
        <v>1187</v>
      </c>
      <c r="G436" s="66" t="s">
        <v>1097</v>
      </c>
      <c r="H436" s="66">
        <v>2020</v>
      </c>
      <c r="I436" s="67">
        <v>0.99741559718615269</v>
      </c>
      <c r="J436" s="68">
        <v>0.99741559718615269</v>
      </c>
      <c r="K436" s="66">
        <v>154</v>
      </c>
      <c r="L436" s="69" t="s">
        <v>1171</v>
      </c>
    </row>
    <row r="437" spans="1:12" ht="30">
      <c r="A437" s="23">
        <v>11001</v>
      </c>
      <c r="B437" s="66" t="s">
        <v>161</v>
      </c>
      <c r="C437" s="66" t="s">
        <v>161</v>
      </c>
      <c r="D437" s="66" t="s">
        <v>1082</v>
      </c>
      <c r="E437" s="66" t="s">
        <v>1095</v>
      </c>
      <c r="F437" s="66" t="s">
        <v>1187</v>
      </c>
      <c r="G437" s="66" t="s">
        <v>1097</v>
      </c>
      <c r="H437" s="66">
        <v>2021</v>
      </c>
      <c r="I437" s="67">
        <v>0.99655162118588403</v>
      </c>
      <c r="J437" s="68">
        <v>0.99655162118588403</v>
      </c>
      <c r="K437" s="66">
        <v>154</v>
      </c>
      <c r="L437" s="69" t="s">
        <v>1171</v>
      </c>
    </row>
    <row r="438" spans="1:12" ht="30">
      <c r="A438" s="23">
        <v>11001</v>
      </c>
      <c r="B438" s="66" t="s">
        <v>161</v>
      </c>
      <c r="C438" s="66" t="s">
        <v>161</v>
      </c>
      <c r="D438" s="66" t="s">
        <v>1084</v>
      </c>
      <c r="E438" s="66" t="s">
        <v>1095</v>
      </c>
      <c r="F438" s="66" t="s">
        <v>1187</v>
      </c>
      <c r="G438" s="66" t="s">
        <v>1097</v>
      </c>
      <c r="H438" s="66">
        <v>2017</v>
      </c>
      <c r="I438" s="67">
        <v>2.7157972494405458E-4</v>
      </c>
      <c r="J438" s="68">
        <v>2.7157972494405458E-4</v>
      </c>
      <c r="K438" s="66">
        <v>106</v>
      </c>
      <c r="L438" s="69" t="s">
        <v>1171</v>
      </c>
    </row>
    <row r="439" spans="1:12" ht="30">
      <c r="A439" s="23">
        <v>11001</v>
      </c>
      <c r="B439" s="66" t="s">
        <v>161</v>
      </c>
      <c r="C439" s="66" t="s">
        <v>161</v>
      </c>
      <c r="D439" s="66" t="s">
        <v>1084</v>
      </c>
      <c r="E439" s="66" t="s">
        <v>1095</v>
      </c>
      <c r="F439" s="66" t="s">
        <v>1187</v>
      </c>
      <c r="G439" s="66" t="s">
        <v>1097</v>
      </c>
      <c r="H439" s="66">
        <v>2018</v>
      </c>
      <c r="I439" s="67">
        <v>2.5231962014428096E-4</v>
      </c>
      <c r="J439" s="68">
        <v>2.5231962014428096E-4</v>
      </c>
      <c r="K439" s="66">
        <v>106</v>
      </c>
      <c r="L439" s="69" t="s">
        <v>1171</v>
      </c>
    </row>
    <row r="440" spans="1:12" ht="30">
      <c r="A440" s="23">
        <v>11001</v>
      </c>
      <c r="B440" s="66" t="s">
        <v>161</v>
      </c>
      <c r="C440" s="66" t="s">
        <v>161</v>
      </c>
      <c r="D440" s="66" t="s">
        <v>1084</v>
      </c>
      <c r="E440" s="66" t="s">
        <v>1095</v>
      </c>
      <c r="F440" s="66" t="s">
        <v>1187</v>
      </c>
      <c r="G440" s="66" t="s">
        <v>1097</v>
      </c>
      <c r="H440" s="66">
        <v>2019</v>
      </c>
      <c r="I440" s="67">
        <v>2.4684102262709375E-4</v>
      </c>
      <c r="J440" s="68">
        <v>2.4684102262709375E-4</v>
      </c>
      <c r="K440" s="66">
        <v>106</v>
      </c>
      <c r="L440" s="69" t="s">
        <v>1171</v>
      </c>
    </row>
    <row r="441" spans="1:12" ht="30">
      <c r="A441" s="23">
        <v>11001</v>
      </c>
      <c r="B441" s="66" t="s">
        <v>161</v>
      </c>
      <c r="C441" s="66" t="s">
        <v>161</v>
      </c>
      <c r="D441" s="66" t="s">
        <v>1084</v>
      </c>
      <c r="E441" s="66" t="s">
        <v>1095</v>
      </c>
      <c r="F441" s="66" t="s">
        <v>1187</v>
      </c>
      <c r="G441" s="66" t="s">
        <v>1097</v>
      </c>
      <c r="H441" s="66">
        <v>2020</v>
      </c>
      <c r="I441" s="67">
        <v>3.151710748594337E-4</v>
      </c>
      <c r="J441" s="68">
        <v>3.151710748594337E-4</v>
      </c>
      <c r="K441" s="66">
        <v>106</v>
      </c>
      <c r="L441" s="69" t="s">
        <v>1171</v>
      </c>
    </row>
    <row r="442" spans="1:12" ht="30">
      <c r="A442" s="23">
        <v>11001</v>
      </c>
      <c r="B442" s="66" t="s">
        <v>161</v>
      </c>
      <c r="C442" s="66" t="s">
        <v>161</v>
      </c>
      <c r="D442" s="66" t="s">
        <v>1084</v>
      </c>
      <c r="E442" s="66" t="s">
        <v>1095</v>
      </c>
      <c r="F442" s="66" t="s">
        <v>1187</v>
      </c>
      <c r="G442" s="66" t="s">
        <v>1097</v>
      </c>
      <c r="H442" s="66">
        <v>2021</v>
      </c>
      <c r="I442" s="67">
        <v>6.8669015346032127E-4</v>
      </c>
      <c r="J442" s="68">
        <v>6.8669015346032127E-4</v>
      </c>
      <c r="K442" s="66">
        <v>106</v>
      </c>
      <c r="L442" s="69" t="s">
        <v>1171</v>
      </c>
    </row>
    <row r="443" spans="1:12" ht="30">
      <c r="A443" s="23">
        <v>11001</v>
      </c>
      <c r="B443" s="66" t="s">
        <v>161</v>
      </c>
      <c r="C443" s="66" t="s">
        <v>161</v>
      </c>
      <c r="D443" s="66" t="s">
        <v>1088</v>
      </c>
      <c r="E443" s="66" t="s">
        <v>1095</v>
      </c>
      <c r="F443" s="66" t="s">
        <v>1207</v>
      </c>
      <c r="G443" s="66" t="s">
        <v>1275</v>
      </c>
      <c r="H443" s="66">
        <v>2017</v>
      </c>
      <c r="I443" s="67">
        <f>Tabla2[[#This Row],[VALOR TEXTO]]*1000</f>
        <v>1.032913938562007</v>
      </c>
      <c r="J443" s="68">
        <v>1.0329139385620071E-3</v>
      </c>
      <c r="K443" s="66">
        <v>123</v>
      </c>
      <c r="L443" s="69" t="s">
        <v>1256</v>
      </c>
    </row>
    <row r="444" spans="1:12" ht="30">
      <c r="A444" s="23">
        <v>11001</v>
      </c>
      <c r="B444" s="66" t="s">
        <v>161</v>
      </c>
      <c r="C444" s="66" t="s">
        <v>161</v>
      </c>
      <c r="D444" s="66" t="s">
        <v>1088</v>
      </c>
      <c r="E444" s="66" t="s">
        <v>1095</v>
      </c>
      <c r="F444" s="66" t="s">
        <v>1207</v>
      </c>
      <c r="G444" s="66" t="s">
        <v>1275</v>
      </c>
      <c r="H444" s="66">
        <v>2018</v>
      </c>
      <c r="I444" s="67">
        <f>Tabla2[[#This Row],[VALOR TEXTO]]*1000</f>
        <v>0.93373217844810319</v>
      </c>
      <c r="J444" s="68">
        <v>9.3373217844810313E-4</v>
      </c>
      <c r="K444" s="66">
        <v>123</v>
      </c>
      <c r="L444" s="69" t="s">
        <v>1256</v>
      </c>
    </row>
    <row r="445" spans="1:12" ht="30">
      <c r="A445" s="23">
        <v>11001</v>
      </c>
      <c r="B445" s="66" t="s">
        <v>161</v>
      </c>
      <c r="C445" s="66" t="s">
        <v>161</v>
      </c>
      <c r="D445" s="66" t="s">
        <v>1088</v>
      </c>
      <c r="E445" s="66" t="s">
        <v>1095</v>
      </c>
      <c r="F445" s="66" t="s">
        <v>1207</v>
      </c>
      <c r="G445" s="66" t="s">
        <v>1275</v>
      </c>
      <c r="H445" s="66">
        <v>2019</v>
      </c>
      <c r="I445" s="67">
        <f>Tabla2[[#This Row],[VALOR TEXTO]]*1000</f>
        <v>0.84999979368937051</v>
      </c>
      <c r="J445" s="68">
        <v>8.4999979368937046E-4</v>
      </c>
      <c r="K445" s="66">
        <v>123</v>
      </c>
      <c r="L445" s="69" t="s">
        <v>1256</v>
      </c>
    </row>
    <row r="446" spans="1:12" ht="30">
      <c r="A446" s="23">
        <v>11001</v>
      </c>
      <c r="B446" s="66" t="s">
        <v>161</v>
      </c>
      <c r="C446" s="66" t="s">
        <v>161</v>
      </c>
      <c r="D446" s="66" t="s">
        <v>1088</v>
      </c>
      <c r="E446" s="66" t="s">
        <v>1095</v>
      </c>
      <c r="F446" s="66" t="s">
        <v>1207</v>
      </c>
      <c r="G446" s="66" t="s">
        <v>1275</v>
      </c>
      <c r="H446" s="66">
        <v>2020</v>
      </c>
      <c r="I446" s="67">
        <f>Tabla2[[#This Row],[VALOR TEXTO]]*1000</f>
        <v>0.75017821913493266</v>
      </c>
      <c r="J446" s="68">
        <v>7.5017821913493264E-4</v>
      </c>
      <c r="K446" s="66">
        <v>123</v>
      </c>
      <c r="L446" s="69" t="s">
        <v>1256</v>
      </c>
    </row>
    <row r="447" spans="1:12" ht="30">
      <c r="A447" s="23">
        <v>11001</v>
      </c>
      <c r="B447" s="66" t="s">
        <v>161</v>
      </c>
      <c r="C447" s="66" t="s">
        <v>161</v>
      </c>
      <c r="D447" s="66" t="s">
        <v>1088</v>
      </c>
      <c r="E447" s="66" t="s">
        <v>1095</v>
      </c>
      <c r="F447" s="66" t="s">
        <v>1207</v>
      </c>
      <c r="G447" s="66" t="s">
        <v>1275</v>
      </c>
      <c r="H447" s="66">
        <v>2021</v>
      </c>
      <c r="I447" s="67">
        <f>Tabla2[[#This Row],[VALOR TEXTO]]*1000</f>
        <v>0.64384500894693719</v>
      </c>
      <c r="J447" s="68">
        <v>6.4384500894693714E-4</v>
      </c>
      <c r="K447" s="66">
        <v>123</v>
      </c>
      <c r="L447" s="69" t="s">
        <v>1256</v>
      </c>
    </row>
    <row r="448" spans="1:12" ht="60">
      <c r="A448" s="23">
        <v>11001</v>
      </c>
      <c r="B448" s="66" t="s">
        <v>161</v>
      </c>
      <c r="C448" s="66" t="s">
        <v>161</v>
      </c>
      <c r="D448" s="66" t="s">
        <v>1085</v>
      </c>
      <c r="E448" s="66" t="s">
        <v>1095</v>
      </c>
      <c r="F448" s="66" t="s">
        <v>1187</v>
      </c>
      <c r="G448" s="66" t="s">
        <v>1097</v>
      </c>
      <c r="H448" s="66">
        <v>2017</v>
      </c>
      <c r="I448" s="67">
        <f>Tabla2[[#This Row],[VALOR TEXTO]]*100000</f>
        <v>0.65855545860155751</v>
      </c>
      <c r="J448" s="68">
        <v>6.5855545860155747E-6</v>
      </c>
      <c r="K448" s="66">
        <v>131</v>
      </c>
      <c r="L448" s="69" t="s">
        <v>1194</v>
      </c>
    </row>
    <row r="449" spans="1:12" ht="60">
      <c r="A449" s="23">
        <v>11001</v>
      </c>
      <c r="B449" s="66" t="s">
        <v>161</v>
      </c>
      <c r="C449" s="66" t="s">
        <v>161</v>
      </c>
      <c r="D449" s="66" t="s">
        <v>1085</v>
      </c>
      <c r="E449" s="66" t="s">
        <v>1095</v>
      </c>
      <c r="F449" s="66" t="s">
        <v>1187</v>
      </c>
      <c r="G449" s="66" t="s">
        <v>1097</v>
      </c>
      <c r="H449" s="66">
        <v>2018</v>
      </c>
      <c r="I449" s="67">
        <f>Tabla2[[#This Row],[VALOR TEXTO]]*100000</f>
        <v>0.84109771662997368</v>
      </c>
      <c r="J449" s="68">
        <v>8.410977166299737E-6</v>
      </c>
      <c r="K449" s="66">
        <v>131</v>
      </c>
      <c r="L449" s="69" t="s">
        <v>1194</v>
      </c>
    </row>
    <row r="450" spans="1:12" ht="60">
      <c r="A450" s="23">
        <v>11001</v>
      </c>
      <c r="B450" s="66" t="s">
        <v>161</v>
      </c>
      <c r="C450" s="66" t="s">
        <v>161</v>
      </c>
      <c r="D450" s="66" t="s">
        <v>1085</v>
      </c>
      <c r="E450" s="66" t="s">
        <v>1095</v>
      </c>
      <c r="F450" s="66" t="s">
        <v>1187</v>
      </c>
      <c r="G450" s="66" t="s">
        <v>1097</v>
      </c>
      <c r="H450" s="66">
        <v>2019</v>
      </c>
      <c r="I450" s="67">
        <f>Tabla2[[#This Row],[VALOR TEXTO]]*100000</f>
        <v>2.0561704647562098</v>
      </c>
      <c r="J450" s="68">
        <v>2.05617046475621E-5</v>
      </c>
      <c r="K450" s="66">
        <v>131</v>
      </c>
      <c r="L450" s="69" t="s">
        <v>1194</v>
      </c>
    </row>
    <row r="451" spans="1:12" ht="60">
      <c r="A451" s="23">
        <v>11001</v>
      </c>
      <c r="B451" s="66" t="s">
        <v>161</v>
      </c>
      <c r="C451" s="66" t="s">
        <v>161</v>
      </c>
      <c r="D451" s="66" t="s">
        <v>1085</v>
      </c>
      <c r="E451" s="66" t="s">
        <v>1095</v>
      </c>
      <c r="F451" s="66" t="s">
        <v>1187</v>
      </c>
      <c r="G451" s="66" t="s">
        <v>1097</v>
      </c>
      <c r="H451" s="66">
        <v>2020</v>
      </c>
      <c r="I451" s="67">
        <f>Tabla2[[#This Row],[VALOR TEXTO]]*100000</f>
        <v>0.20272174210956298</v>
      </c>
      <c r="J451" s="68">
        <v>2.0272174210956298E-6</v>
      </c>
      <c r="K451" s="66">
        <v>131</v>
      </c>
      <c r="L451" s="69" t="s">
        <v>1194</v>
      </c>
    </row>
    <row r="452" spans="1:12" ht="60">
      <c r="A452" s="23">
        <v>11001</v>
      </c>
      <c r="B452" s="66" t="s">
        <v>161</v>
      </c>
      <c r="C452" s="66" t="s">
        <v>161</v>
      </c>
      <c r="D452" s="66" t="s">
        <v>1085</v>
      </c>
      <c r="E452" s="66" t="s">
        <v>1095</v>
      </c>
      <c r="F452" s="66" t="s">
        <v>1187</v>
      </c>
      <c r="G452" s="66" t="s">
        <v>1097</v>
      </c>
      <c r="H452" s="66">
        <v>2021</v>
      </c>
      <c r="I452" s="67">
        <f>Tabla2[[#This Row],[VALOR TEXTO]]*100000</f>
        <v>0.61325990568062649</v>
      </c>
      <c r="J452" s="68">
        <v>6.1325990568062647E-6</v>
      </c>
      <c r="K452" s="66">
        <v>131</v>
      </c>
      <c r="L452" s="69" t="s">
        <v>1194</v>
      </c>
    </row>
    <row r="453" spans="1:12" ht="60">
      <c r="A453" s="23">
        <v>11001</v>
      </c>
      <c r="B453" s="66" t="s">
        <v>161</v>
      </c>
      <c r="C453" s="66" t="s">
        <v>161</v>
      </c>
      <c r="D453" s="66" t="s">
        <v>1086</v>
      </c>
      <c r="E453" s="66" t="s">
        <v>1095</v>
      </c>
      <c r="F453" s="66" t="s">
        <v>1187</v>
      </c>
      <c r="G453" s="66" t="s">
        <v>1097</v>
      </c>
      <c r="H453" s="66">
        <v>2017</v>
      </c>
      <c r="I453" s="67">
        <f>Tabla2[[#This Row],[VALOR TEXTO]]*100000</f>
        <v>10.701526202275309</v>
      </c>
      <c r="J453" s="68">
        <v>1.070152620227531E-4</v>
      </c>
      <c r="K453" s="66">
        <v>133</v>
      </c>
      <c r="L453" s="69" t="s">
        <v>1194</v>
      </c>
    </row>
    <row r="454" spans="1:12" ht="60">
      <c r="A454" s="23">
        <v>11001</v>
      </c>
      <c r="B454" s="66" t="s">
        <v>161</v>
      </c>
      <c r="C454" s="66" t="s">
        <v>161</v>
      </c>
      <c r="D454" s="66" t="s">
        <v>1086</v>
      </c>
      <c r="E454" s="66" t="s">
        <v>1095</v>
      </c>
      <c r="F454" s="66" t="s">
        <v>1187</v>
      </c>
      <c r="G454" s="66" t="s">
        <v>1097</v>
      </c>
      <c r="H454" s="66">
        <v>2018</v>
      </c>
      <c r="I454" s="67">
        <f>Tabla2[[#This Row],[VALOR TEXTO]]*100000</f>
        <v>14.298661182709555</v>
      </c>
      <c r="J454" s="68">
        <v>1.4298661182709555E-4</v>
      </c>
      <c r="K454" s="66">
        <v>133</v>
      </c>
      <c r="L454" s="69" t="s">
        <v>1194</v>
      </c>
    </row>
    <row r="455" spans="1:12" ht="60">
      <c r="A455" s="23">
        <v>11001</v>
      </c>
      <c r="B455" s="66" t="s">
        <v>161</v>
      </c>
      <c r="C455" s="66" t="s">
        <v>161</v>
      </c>
      <c r="D455" s="66" t="s">
        <v>1086</v>
      </c>
      <c r="E455" s="66" t="s">
        <v>1095</v>
      </c>
      <c r="F455" s="66" t="s">
        <v>1187</v>
      </c>
      <c r="G455" s="66" t="s">
        <v>1097</v>
      </c>
      <c r="H455" s="66">
        <v>2019</v>
      </c>
      <c r="I455" s="67">
        <f>Tabla2[[#This Row],[VALOR TEXTO]]*100000</f>
        <v>12.953873927964123</v>
      </c>
      <c r="J455" s="68">
        <v>1.2953873927964123E-4</v>
      </c>
      <c r="K455" s="66">
        <v>133</v>
      </c>
      <c r="L455" s="69" t="s">
        <v>1194</v>
      </c>
    </row>
    <row r="456" spans="1:12" ht="60">
      <c r="A456" s="23">
        <v>11001</v>
      </c>
      <c r="B456" s="66" t="s">
        <v>161</v>
      </c>
      <c r="C456" s="66" t="s">
        <v>161</v>
      </c>
      <c r="D456" s="66" t="s">
        <v>1086</v>
      </c>
      <c r="E456" s="66" t="s">
        <v>1095</v>
      </c>
      <c r="F456" s="66" t="s">
        <v>1187</v>
      </c>
      <c r="G456" s="66" t="s">
        <v>1097</v>
      </c>
      <c r="H456" s="66">
        <v>2020</v>
      </c>
      <c r="I456" s="67">
        <f>Tabla2[[#This Row],[VALOR TEXTO]]*100000</f>
        <v>3.6489913579721338</v>
      </c>
      <c r="J456" s="68">
        <v>3.6489913579721336E-5</v>
      </c>
      <c r="K456" s="66">
        <v>133</v>
      </c>
      <c r="L456" s="69" t="s">
        <v>1194</v>
      </c>
    </row>
    <row r="457" spans="1:12" ht="60">
      <c r="A457" s="23">
        <v>11001</v>
      </c>
      <c r="B457" s="66" t="s">
        <v>161</v>
      </c>
      <c r="C457" s="66" t="s">
        <v>161</v>
      </c>
      <c r="D457" s="66" t="s">
        <v>1086</v>
      </c>
      <c r="E457" s="66" t="s">
        <v>1095</v>
      </c>
      <c r="F457" s="66" t="s">
        <v>1187</v>
      </c>
      <c r="G457" s="66" t="s">
        <v>1097</v>
      </c>
      <c r="H457" s="66">
        <v>2021</v>
      </c>
      <c r="I457" s="67">
        <f>Tabla2[[#This Row],[VALOR TEXTO]]*100000</f>
        <v>6.5414389939266826</v>
      </c>
      <c r="J457" s="68">
        <v>6.5414389939266824E-5</v>
      </c>
      <c r="K457" s="66">
        <v>133</v>
      </c>
      <c r="L457" s="69" t="s">
        <v>1194</v>
      </c>
    </row>
    <row r="458" spans="1:12" ht="30">
      <c r="A458" s="23">
        <v>11001</v>
      </c>
      <c r="B458" s="66" t="s">
        <v>161</v>
      </c>
      <c r="C458" s="66" t="s">
        <v>161</v>
      </c>
      <c r="D458" s="66" t="s">
        <v>1087</v>
      </c>
      <c r="E458" s="66" t="s">
        <v>1095</v>
      </c>
      <c r="F458" s="66" t="s">
        <v>1187</v>
      </c>
      <c r="G458" s="66" t="s">
        <v>1097</v>
      </c>
      <c r="H458" s="66">
        <v>2017</v>
      </c>
      <c r="I458" s="67">
        <f>Tabla2[[#This Row],[VALOR TEXTO]]*100000</f>
        <v>0.16463886465038938</v>
      </c>
      <c r="J458" s="68">
        <v>1.6463886465038937E-6</v>
      </c>
      <c r="K458" s="66">
        <v>130</v>
      </c>
      <c r="L458" s="69" t="s">
        <v>1194</v>
      </c>
    </row>
    <row r="459" spans="1:12" ht="30">
      <c r="A459" s="23">
        <v>11001</v>
      </c>
      <c r="B459" s="66" t="s">
        <v>161</v>
      </c>
      <c r="C459" s="66" t="s">
        <v>161</v>
      </c>
      <c r="D459" s="66" t="s">
        <v>1087</v>
      </c>
      <c r="E459" s="66" t="s">
        <v>1095</v>
      </c>
      <c r="F459" s="66" t="s">
        <v>1187</v>
      </c>
      <c r="G459" s="66" t="s">
        <v>1097</v>
      </c>
      <c r="H459" s="66">
        <v>2018</v>
      </c>
      <c r="I459" s="67">
        <f>Tabla2[[#This Row],[VALOR TEXTO]]*100000</f>
        <v>0</v>
      </c>
      <c r="J459" s="68">
        <v>0</v>
      </c>
      <c r="K459" s="66">
        <v>130</v>
      </c>
      <c r="L459" s="69" t="s">
        <v>1194</v>
      </c>
    </row>
    <row r="460" spans="1:12" ht="30">
      <c r="A460" s="23">
        <v>11001</v>
      </c>
      <c r="B460" s="66" t="s">
        <v>161</v>
      </c>
      <c r="C460" s="66" t="s">
        <v>161</v>
      </c>
      <c r="D460" s="66" t="s">
        <v>1087</v>
      </c>
      <c r="E460" s="66" t="s">
        <v>1095</v>
      </c>
      <c r="F460" s="66" t="s">
        <v>1187</v>
      </c>
      <c r="G460" s="66" t="s">
        <v>1097</v>
      </c>
      <c r="H460" s="66">
        <v>2019</v>
      </c>
      <c r="I460" s="67">
        <f>Tabla2[[#This Row],[VALOR TEXTO]]*100000</f>
        <v>0.61685113942686309</v>
      </c>
      <c r="J460" s="68">
        <v>6.1685113942686305E-6</v>
      </c>
      <c r="K460" s="66">
        <v>130</v>
      </c>
      <c r="L460" s="69" t="s">
        <v>1194</v>
      </c>
    </row>
    <row r="461" spans="1:12" ht="30">
      <c r="A461" s="23">
        <v>11001</v>
      </c>
      <c r="B461" s="66" t="s">
        <v>161</v>
      </c>
      <c r="C461" s="66" t="s">
        <v>161</v>
      </c>
      <c r="D461" s="66" t="s">
        <v>1087</v>
      </c>
      <c r="E461" s="66" t="s">
        <v>1095</v>
      </c>
      <c r="F461" s="66" t="s">
        <v>1187</v>
      </c>
      <c r="G461" s="66" t="s">
        <v>1097</v>
      </c>
      <c r="H461" s="66">
        <v>2020</v>
      </c>
      <c r="I461" s="67">
        <f>Tabla2[[#This Row],[VALOR TEXTO]]*100000</f>
        <v>0.40544348421912596</v>
      </c>
      <c r="J461" s="68">
        <v>4.0544348421912597E-6</v>
      </c>
      <c r="K461" s="66">
        <v>130</v>
      </c>
      <c r="L461" s="69" t="s">
        <v>1194</v>
      </c>
    </row>
    <row r="462" spans="1:12" ht="30">
      <c r="A462" s="23">
        <v>11001</v>
      </c>
      <c r="B462" s="66" t="s">
        <v>161</v>
      </c>
      <c r="C462" s="66" t="s">
        <v>161</v>
      </c>
      <c r="D462" s="66" t="s">
        <v>1087</v>
      </c>
      <c r="E462" s="66" t="s">
        <v>1095</v>
      </c>
      <c r="F462" s="66" t="s">
        <v>1187</v>
      </c>
      <c r="G462" s="66" t="s">
        <v>1097</v>
      </c>
      <c r="H462" s="66">
        <v>2021</v>
      </c>
      <c r="I462" s="67">
        <f>Tabla2[[#This Row],[VALOR TEXTO]]*100000</f>
        <v>0.20441996856020883</v>
      </c>
      <c r="J462" s="68">
        <v>2.0441996856020882E-6</v>
      </c>
      <c r="K462" s="66">
        <v>130</v>
      </c>
      <c r="L462" s="69" t="s">
        <v>1194</v>
      </c>
    </row>
    <row r="463" spans="1:12" ht="45">
      <c r="A463" s="23">
        <v>11</v>
      </c>
      <c r="B463" s="66" t="s">
        <v>161</v>
      </c>
      <c r="C463" s="66" t="s">
        <v>1075</v>
      </c>
      <c r="D463" s="66" t="s">
        <v>1083</v>
      </c>
      <c r="E463" s="66" t="s">
        <v>1095</v>
      </c>
      <c r="F463" s="66" t="s">
        <v>1187</v>
      </c>
      <c r="G463" s="66" t="s">
        <v>1097</v>
      </c>
      <c r="H463" s="66">
        <v>2017</v>
      </c>
      <c r="I463" s="67">
        <v>0.88390839561967671</v>
      </c>
      <c r="J463" s="68">
        <v>0.88390839561967671</v>
      </c>
      <c r="K463" s="66">
        <v>71</v>
      </c>
      <c r="L463" s="69" t="s">
        <v>1171</v>
      </c>
    </row>
    <row r="464" spans="1:12" ht="45">
      <c r="A464" s="23">
        <v>11</v>
      </c>
      <c r="B464" s="66" t="s">
        <v>161</v>
      </c>
      <c r="C464" s="66" t="s">
        <v>1075</v>
      </c>
      <c r="D464" s="66" t="s">
        <v>1082</v>
      </c>
      <c r="E464" s="66" t="s">
        <v>1095</v>
      </c>
      <c r="F464" s="66" t="s">
        <v>1187</v>
      </c>
      <c r="G464" s="66" t="s">
        <v>1097</v>
      </c>
      <c r="H464" s="66">
        <v>2017</v>
      </c>
      <c r="I464" s="67">
        <v>0.99755578247550347</v>
      </c>
      <c r="J464" s="68">
        <v>0.99755578247550347</v>
      </c>
      <c r="K464" s="66">
        <v>154</v>
      </c>
      <c r="L464" s="69" t="s">
        <v>1171</v>
      </c>
    </row>
    <row r="465" spans="1:12" ht="45">
      <c r="A465" s="23">
        <v>11</v>
      </c>
      <c r="B465" s="66" t="s">
        <v>161</v>
      </c>
      <c r="C465" s="66" t="s">
        <v>1075</v>
      </c>
      <c r="D465" s="66" t="s">
        <v>1084</v>
      </c>
      <c r="E465" s="66" t="s">
        <v>1095</v>
      </c>
      <c r="F465" s="66" t="s">
        <v>1187</v>
      </c>
      <c r="G465" s="66" t="s">
        <v>1097</v>
      </c>
      <c r="H465" s="66">
        <v>2017</v>
      </c>
      <c r="I465" s="67">
        <v>2.7157972494405458E-4</v>
      </c>
      <c r="J465" s="68">
        <v>2.7157972494405458E-4</v>
      </c>
      <c r="K465" s="66">
        <v>106</v>
      </c>
      <c r="L465" s="69" t="s">
        <v>1171</v>
      </c>
    </row>
    <row r="466" spans="1:12" ht="45">
      <c r="A466" s="23">
        <v>11</v>
      </c>
      <c r="B466" s="66" t="s">
        <v>161</v>
      </c>
      <c r="C466" s="66" t="s">
        <v>1075</v>
      </c>
      <c r="D466" s="66" t="s">
        <v>1088</v>
      </c>
      <c r="E466" s="66" t="s">
        <v>1095</v>
      </c>
      <c r="F466" s="66" t="s">
        <v>1207</v>
      </c>
      <c r="G466" s="66" t="s">
        <v>1275</v>
      </c>
      <c r="H466" s="66">
        <v>2017</v>
      </c>
      <c r="I466" s="67">
        <f>Tabla2[[#This Row],[VALOR TEXTO]]*1000</f>
        <v>1.032913938562007</v>
      </c>
      <c r="J466" s="68">
        <v>1.0329139385620071E-3</v>
      </c>
      <c r="K466" s="66">
        <v>123</v>
      </c>
      <c r="L466" s="69" t="s">
        <v>1256</v>
      </c>
    </row>
    <row r="467" spans="1:12" ht="60">
      <c r="A467" s="23">
        <v>11</v>
      </c>
      <c r="B467" s="66" t="s">
        <v>161</v>
      </c>
      <c r="C467" s="66" t="s">
        <v>1075</v>
      </c>
      <c r="D467" s="66" t="s">
        <v>1085</v>
      </c>
      <c r="E467" s="66" t="s">
        <v>1095</v>
      </c>
      <c r="F467" s="66" t="s">
        <v>1187</v>
      </c>
      <c r="G467" s="66" t="s">
        <v>1097</v>
      </c>
      <c r="H467" s="66">
        <v>2017</v>
      </c>
      <c r="I467" s="67">
        <f>Tabla2[[#This Row],[VALOR TEXTO]]*100000</f>
        <v>0.65855545860155751</v>
      </c>
      <c r="J467" s="68">
        <v>6.5855545860155747E-6</v>
      </c>
      <c r="K467" s="66">
        <v>131</v>
      </c>
      <c r="L467" s="69" t="s">
        <v>1194</v>
      </c>
    </row>
    <row r="468" spans="1:12" ht="60">
      <c r="A468" s="23">
        <v>11</v>
      </c>
      <c r="B468" s="66" t="s">
        <v>161</v>
      </c>
      <c r="C468" s="66" t="s">
        <v>1075</v>
      </c>
      <c r="D468" s="66" t="s">
        <v>1086</v>
      </c>
      <c r="E468" s="66" t="s">
        <v>1095</v>
      </c>
      <c r="F468" s="66" t="s">
        <v>1187</v>
      </c>
      <c r="G468" s="66" t="s">
        <v>1097</v>
      </c>
      <c r="H468" s="66">
        <v>2017</v>
      </c>
      <c r="I468" s="67">
        <f>Tabla2[[#This Row],[VALOR TEXTO]]*100000</f>
        <v>10.701526202275309</v>
      </c>
      <c r="J468" s="68">
        <v>1.070152620227531E-4</v>
      </c>
      <c r="K468" s="66">
        <v>133</v>
      </c>
      <c r="L468" s="69" t="s">
        <v>1194</v>
      </c>
    </row>
    <row r="469" spans="1:12" ht="45">
      <c r="A469" s="23">
        <v>11</v>
      </c>
      <c r="B469" s="66" t="s">
        <v>161</v>
      </c>
      <c r="C469" s="66" t="s">
        <v>1075</v>
      </c>
      <c r="D469" s="66" t="s">
        <v>1087</v>
      </c>
      <c r="E469" s="66" t="s">
        <v>1095</v>
      </c>
      <c r="F469" s="66" t="s">
        <v>1187</v>
      </c>
      <c r="G469" s="66" t="s">
        <v>1097</v>
      </c>
      <c r="H469" s="66">
        <v>2017</v>
      </c>
      <c r="I469" s="67">
        <f>Tabla2[[#This Row],[VALOR TEXTO]]*100000</f>
        <v>0.16463886465038938</v>
      </c>
      <c r="J469" s="68">
        <v>1.6463886465038937E-6</v>
      </c>
      <c r="K469" s="66">
        <v>130</v>
      </c>
      <c r="L469" s="69" t="s">
        <v>1194</v>
      </c>
    </row>
    <row r="470" spans="1:12" ht="45">
      <c r="A470" s="23">
        <v>11</v>
      </c>
      <c r="B470" s="66" t="s">
        <v>161</v>
      </c>
      <c r="C470" s="66" t="s">
        <v>1075</v>
      </c>
      <c r="D470" s="66" t="s">
        <v>1083</v>
      </c>
      <c r="E470" s="66" t="s">
        <v>1095</v>
      </c>
      <c r="F470" s="66" t="s">
        <v>1187</v>
      </c>
      <c r="G470" s="66" t="s">
        <v>1097</v>
      </c>
      <c r="H470" s="66">
        <v>2018</v>
      </c>
      <c r="I470" s="67">
        <v>0.87819284985146873</v>
      </c>
      <c r="J470" s="68">
        <v>0.87819284985146873</v>
      </c>
      <c r="K470" s="66">
        <v>71</v>
      </c>
      <c r="L470" s="69" t="s">
        <v>1171</v>
      </c>
    </row>
    <row r="471" spans="1:12" ht="45">
      <c r="A471" s="23">
        <v>11</v>
      </c>
      <c r="B471" s="66" t="s">
        <v>161</v>
      </c>
      <c r="C471" s="66" t="s">
        <v>1075</v>
      </c>
      <c r="D471" s="66" t="s">
        <v>1082</v>
      </c>
      <c r="E471" s="66" t="s">
        <v>1095</v>
      </c>
      <c r="F471" s="66" t="s">
        <v>1187</v>
      </c>
      <c r="G471" s="66" t="s">
        <v>1097</v>
      </c>
      <c r="H471" s="66">
        <v>2018</v>
      </c>
      <c r="I471" s="67">
        <v>0.99738505120941379</v>
      </c>
      <c r="J471" s="68">
        <v>0.99738505120941379</v>
      </c>
      <c r="K471" s="66">
        <v>154</v>
      </c>
      <c r="L471" s="69" t="s">
        <v>1171</v>
      </c>
    </row>
    <row r="472" spans="1:12" ht="45">
      <c r="A472" s="23">
        <v>11</v>
      </c>
      <c r="B472" s="66" t="s">
        <v>161</v>
      </c>
      <c r="C472" s="66" t="s">
        <v>1075</v>
      </c>
      <c r="D472" s="66" t="s">
        <v>1084</v>
      </c>
      <c r="E472" s="66" t="s">
        <v>1095</v>
      </c>
      <c r="F472" s="66" t="s">
        <v>1187</v>
      </c>
      <c r="G472" s="66" t="s">
        <v>1097</v>
      </c>
      <c r="H472" s="66">
        <v>2018</v>
      </c>
      <c r="I472" s="67">
        <v>2.5231962014428096E-4</v>
      </c>
      <c r="J472" s="68">
        <v>2.5231962014428096E-4</v>
      </c>
      <c r="K472" s="66">
        <v>106</v>
      </c>
      <c r="L472" s="69" t="s">
        <v>1171</v>
      </c>
    </row>
    <row r="473" spans="1:12" ht="45">
      <c r="A473" s="23">
        <v>11</v>
      </c>
      <c r="B473" s="66" t="s">
        <v>161</v>
      </c>
      <c r="C473" s="66" t="s">
        <v>1075</v>
      </c>
      <c r="D473" s="66" t="s">
        <v>1088</v>
      </c>
      <c r="E473" s="66" t="s">
        <v>1095</v>
      </c>
      <c r="F473" s="66" t="s">
        <v>1207</v>
      </c>
      <c r="G473" s="66" t="s">
        <v>1275</v>
      </c>
      <c r="H473" s="66">
        <v>2018</v>
      </c>
      <c r="I473" s="67">
        <f>Tabla2[[#This Row],[VALOR TEXTO]]*1000</f>
        <v>0.93373217844810319</v>
      </c>
      <c r="J473" s="68">
        <v>9.3373217844810313E-4</v>
      </c>
      <c r="K473" s="66">
        <v>123</v>
      </c>
      <c r="L473" s="69" t="s">
        <v>1256</v>
      </c>
    </row>
    <row r="474" spans="1:12" ht="60">
      <c r="A474" s="23">
        <v>11</v>
      </c>
      <c r="B474" s="66" t="s">
        <v>161</v>
      </c>
      <c r="C474" s="66" t="s">
        <v>1075</v>
      </c>
      <c r="D474" s="66" t="s">
        <v>1085</v>
      </c>
      <c r="E474" s="66" t="s">
        <v>1095</v>
      </c>
      <c r="F474" s="66" t="s">
        <v>1187</v>
      </c>
      <c r="G474" s="66" t="s">
        <v>1097</v>
      </c>
      <c r="H474" s="66">
        <v>2018</v>
      </c>
      <c r="I474" s="67">
        <f>Tabla2[[#This Row],[VALOR TEXTO]]*100000</f>
        <v>0.84109771662997368</v>
      </c>
      <c r="J474" s="68">
        <v>8.410977166299737E-6</v>
      </c>
      <c r="K474" s="66">
        <v>131</v>
      </c>
      <c r="L474" s="69" t="s">
        <v>1194</v>
      </c>
    </row>
    <row r="475" spans="1:12" ht="60">
      <c r="A475" s="23">
        <v>11</v>
      </c>
      <c r="B475" s="66" t="s">
        <v>161</v>
      </c>
      <c r="C475" s="66" t="s">
        <v>1075</v>
      </c>
      <c r="D475" s="66" t="s">
        <v>1086</v>
      </c>
      <c r="E475" s="66" t="s">
        <v>1095</v>
      </c>
      <c r="F475" s="66" t="s">
        <v>1187</v>
      </c>
      <c r="G475" s="66" t="s">
        <v>1097</v>
      </c>
      <c r="H475" s="66">
        <v>2018</v>
      </c>
      <c r="I475" s="67">
        <f>Tabla2[[#This Row],[VALOR TEXTO]]*100000</f>
        <v>14.298661182709555</v>
      </c>
      <c r="J475" s="68">
        <v>1.4298661182709555E-4</v>
      </c>
      <c r="K475" s="66">
        <v>133</v>
      </c>
      <c r="L475" s="69" t="s">
        <v>1194</v>
      </c>
    </row>
    <row r="476" spans="1:12" ht="45">
      <c r="A476" s="23">
        <v>11</v>
      </c>
      <c r="B476" s="66" t="s">
        <v>161</v>
      </c>
      <c r="C476" s="66" t="s">
        <v>1075</v>
      </c>
      <c r="D476" s="66" t="s">
        <v>1087</v>
      </c>
      <c r="E476" s="66" t="s">
        <v>1095</v>
      </c>
      <c r="F476" s="66" t="s">
        <v>1187</v>
      </c>
      <c r="G476" s="66" t="s">
        <v>1097</v>
      </c>
      <c r="H476" s="66">
        <v>2018</v>
      </c>
      <c r="I476" s="67">
        <f>Tabla2[[#This Row],[VALOR TEXTO]]*100000</f>
        <v>0</v>
      </c>
      <c r="J476" s="68">
        <v>0</v>
      </c>
      <c r="K476" s="66">
        <v>130</v>
      </c>
      <c r="L476" s="69" t="s">
        <v>1194</v>
      </c>
    </row>
    <row r="477" spans="1:12" ht="45">
      <c r="A477" s="23">
        <v>11</v>
      </c>
      <c r="B477" s="66" t="s">
        <v>161</v>
      </c>
      <c r="C477" s="66" t="s">
        <v>1075</v>
      </c>
      <c r="D477" s="66" t="s">
        <v>1083</v>
      </c>
      <c r="E477" s="66" t="s">
        <v>1095</v>
      </c>
      <c r="F477" s="66" t="s">
        <v>1187</v>
      </c>
      <c r="G477" s="66" t="s">
        <v>1097</v>
      </c>
      <c r="H477" s="66">
        <v>2019</v>
      </c>
      <c r="I477" s="67">
        <v>0.85359632315775869</v>
      </c>
      <c r="J477" s="68">
        <v>0.85359632315775869</v>
      </c>
      <c r="K477" s="66">
        <v>71</v>
      </c>
      <c r="L477" s="69" t="s">
        <v>1171</v>
      </c>
    </row>
    <row r="478" spans="1:12" ht="45">
      <c r="A478" s="23">
        <v>11</v>
      </c>
      <c r="B478" s="66" t="s">
        <v>161</v>
      </c>
      <c r="C478" s="66" t="s">
        <v>1075</v>
      </c>
      <c r="D478" s="66" t="s">
        <v>1082</v>
      </c>
      <c r="E478" s="66" t="s">
        <v>1095</v>
      </c>
      <c r="F478" s="66" t="s">
        <v>1187</v>
      </c>
      <c r="G478" s="66" t="s">
        <v>1097</v>
      </c>
      <c r="H478" s="66">
        <v>2019</v>
      </c>
      <c r="I478" s="67">
        <v>0.9979429914781075</v>
      </c>
      <c r="J478" s="68">
        <v>0.9979429914781075</v>
      </c>
      <c r="K478" s="66">
        <v>154</v>
      </c>
      <c r="L478" s="69" t="s">
        <v>1171</v>
      </c>
    </row>
    <row r="479" spans="1:12" ht="45">
      <c r="A479" s="23">
        <v>11</v>
      </c>
      <c r="B479" s="66" t="s">
        <v>161</v>
      </c>
      <c r="C479" s="66" t="s">
        <v>1075</v>
      </c>
      <c r="D479" s="66" t="s">
        <v>1084</v>
      </c>
      <c r="E479" s="66" t="s">
        <v>1095</v>
      </c>
      <c r="F479" s="66" t="s">
        <v>1187</v>
      </c>
      <c r="G479" s="66" t="s">
        <v>1097</v>
      </c>
      <c r="H479" s="66">
        <v>2019</v>
      </c>
      <c r="I479" s="67">
        <v>2.4684102262709375E-4</v>
      </c>
      <c r="J479" s="68">
        <v>2.4684102262709375E-4</v>
      </c>
      <c r="K479" s="66">
        <v>106</v>
      </c>
      <c r="L479" s="69" t="s">
        <v>1171</v>
      </c>
    </row>
    <row r="480" spans="1:12" ht="45">
      <c r="A480" s="23">
        <v>11</v>
      </c>
      <c r="B480" s="66" t="s">
        <v>161</v>
      </c>
      <c r="C480" s="66" t="s">
        <v>1075</v>
      </c>
      <c r="D480" s="66" t="s">
        <v>1088</v>
      </c>
      <c r="E480" s="66" t="s">
        <v>1095</v>
      </c>
      <c r="F480" s="66" t="s">
        <v>1207</v>
      </c>
      <c r="G480" s="66" t="s">
        <v>1275</v>
      </c>
      <c r="H480" s="66">
        <v>2019</v>
      </c>
      <c r="I480" s="67">
        <f>Tabla2[[#This Row],[VALOR TEXTO]]*1000</f>
        <v>0.84999979368937051</v>
      </c>
      <c r="J480" s="68">
        <v>8.4999979368937046E-4</v>
      </c>
      <c r="K480" s="66">
        <v>123</v>
      </c>
      <c r="L480" s="69" t="s">
        <v>1256</v>
      </c>
    </row>
    <row r="481" spans="1:12" ht="60">
      <c r="A481" s="23">
        <v>11</v>
      </c>
      <c r="B481" s="66" t="s">
        <v>161</v>
      </c>
      <c r="C481" s="66" t="s">
        <v>1075</v>
      </c>
      <c r="D481" s="66" t="s">
        <v>1085</v>
      </c>
      <c r="E481" s="66" t="s">
        <v>1095</v>
      </c>
      <c r="F481" s="66" t="s">
        <v>1187</v>
      </c>
      <c r="G481" s="66" t="s">
        <v>1097</v>
      </c>
      <c r="H481" s="66">
        <v>2019</v>
      </c>
      <c r="I481" s="67">
        <f>Tabla2[[#This Row],[VALOR TEXTO]]*100000</f>
        <v>2.0561704647562098</v>
      </c>
      <c r="J481" s="68">
        <v>2.05617046475621E-5</v>
      </c>
      <c r="K481" s="66">
        <v>131</v>
      </c>
      <c r="L481" s="69" t="s">
        <v>1194</v>
      </c>
    </row>
    <row r="482" spans="1:12" ht="60">
      <c r="A482" s="23">
        <v>11</v>
      </c>
      <c r="B482" s="66" t="s">
        <v>161</v>
      </c>
      <c r="C482" s="66" t="s">
        <v>1075</v>
      </c>
      <c r="D482" s="66" t="s">
        <v>1086</v>
      </c>
      <c r="E482" s="66" t="s">
        <v>1095</v>
      </c>
      <c r="F482" s="66" t="s">
        <v>1187</v>
      </c>
      <c r="G482" s="66" t="s">
        <v>1097</v>
      </c>
      <c r="H482" s="66">
        <v>2019</v>
      </c>
      <c r="I482" s="67">
        <f>Tabla2[[#This Row],[VALOR TEXTO]]*100000</f>
        <v>12.953873927964123</v>
      </c>
      <c r="J482" s="68">
        <v>1.2953873927964123E-4</v>
      </c>
      <c r="K482" s="66">
        <v>133</v>
      </c>
      <c r="L482" s="69" t="s">
        <v>1194</v>
      </c>
    </row>
    <row r="483" spans="1:12" ht="45">
      <c r="A483" s="23">
        <v>11</v>
      </c>
      <c r="B483" s="66" t="s">
        <v>161</v>
      </c>
      <c r="C483" s="66" t="s">
        <v>1075</v>
      </c>
      <c r="D483" s="66" t="s">
        <v>1087</v>
      </c>
      <c r="E483" s="66" t="s">
        <v>1095</v>
      </c>
      <c r="F483" s="66" t="s">
        <v>1187</v>
      </c>
      <c r="G483" s="66" t="s">
        <v>1097</v>
      </c>
      <c r="H483" s="66">
        <v>2019</v>
      </c>
      <c r="I483" s="67">
        <f>Tabla2[[#This Row],[VALOR TEXTO]]*100000</f>
        <v>0.61685113942686309</v>
      </c>
      <c r="J483" s="68">
        <v>6.1685113942686305E-6</v>
      </c>
      <c r="K483" s="66">
        <v>130</v>
      </c>
      <c r="L483" s="69" t="s">
        <v>1194</v>
      </c>
    </row>
    <row r="484" spans="1:12" ht="45">
      <c r="A484" s="23">
        <v>11</v>
      </c>
      <c r="B484" s="66" t="s">
        <v>161</v>
      </c>
      <c r="C484" s="66" t="s">
        <v>1075</v>
      </c>
      <c r="D484" s="66" t="s">
        <v>1083</v>
      </c>
      <c r="E484" s="66" t="s">
        <v>1095</v>
      </c>
      <c r="F484" s="66" t="s">
        <v>1187</v>
      </c>
      <c r="G484" s="66" t="s">
        <v>1097</v>
      </c>
      <c r="H484" s="66">
        <v>2020</v>
      </c>
      <c r="I484" s="67">
        <v>0.82267115600448937</v>
      </c>
      <c r="J484" s="68">
        <v>0.82267115600448937</v>
      </c>
      <c r="K484" s="66">
        <v>71</v>
      </c>
      <c r="L484" s="69" t="s">
        <v>1171</v>
      </c>
    </row>
    <row r="485" spans="1:12" ht="45">
      <c r="A485" s="23">
        <v>11</v>
      </c>
      <c r="B485" s="66" t="s">
        <v>161</v>
      </c>
      <c r="C485" s="66" t="s">
        <v>1075</v>
      </c>
      <c r="D485" s="66" t="s">
        <v>1082</v>
      </c>
      <c r="E485" s="66" t="s">
        <v>1095</v>
      </c>
      <c r="F485" s="66" t="s">
        <v>1187</v>
      </c>
      <c r="G485" s="66" t="s">
        <v>1097</v>
      </c>
      <c r="H485" s="66">
        <v>2020</v>
      </c>
      <c r="I485" s="67">
        <v>0.99741559718615269</v>
      </c>
      <c r="J485" s="68">
        <v>0.99741559718615269</v>
      </c>
      <c r="K485" s="66">
        <v>154</v>
      </c>
      <c r="L485" s="69" t="s">
        <v>1171</v>
      </c>
    </row>
    <row r="486" spans="1:12" ht="45">
      <c r="A486" s="23">
        <v>11</v>
      </c>
      <c r="B486" s="66" t="s">
        <v>161</v>
      </c>
      <c r="C486" s="66" t="s">
        <v>1075</v>
      </c>
      <c r="D486" s="66" t="s">
        <v>1084</v>
      </c>
      <c r="E486" s="66" t="s">
        <v>1095</v>
      </c>
      <c r="F486" s="66" t="s">
        <v>1187</v>
      </c>
      <c r="G486" s="66" t="s">
        <v>1097</v>
      </c>
      <c r="H486" s="66">
        <v>2020</v>
      </c>
      <c r="I486" s="67">
        <v>3.151710748594337E-4</v>
      </c>
      <c r="J486" s="68">
        <v>3.151710748594337E-4</v>
      </c>
      <c r="K486" s="66">
        <v>106</v>
      </c>
      <c r="L486" s="69" t="s">
        <v>1171</v>
      </c>
    </row>
    <row r="487" spans="1:12" ht="45">
      <c r="A487" s="23">
        <v>11</v>
      </c>
      <c r="B487" s="66" t="s">
        <v>161</v>
      </c>
      <c r="C487" s="66" t="s">
        <v>1075</v>
      </c>
      <c r="D487" s="66" t="s">
        <v>1088</v>
      </c>
      <c r="E487" s="66" t="s">
        <v>1095</v>
      </c>
      <c r="F487" s="66" t="s">
        <v>1207</v>
      </c>
      <c r="G487" s="66" t="s">
        <v>1275</v>
      </c>
      <c r="H487" s="66">
        <v>2020</v>
      </c>
      <c r="I487" s="67">
        <f>Tabla2[[#This Row],[VALOR TEXTO]]*1000</f>
        <v>0.75017821913493266</v>
      </c>
      <c r="J487" s="68">
        <v>7.5017821913493264E-4</v>
      </c>
      <c r="K487" s="66">
        <v>123</v>
      </c>
      <c r="L487" s="69" t="s">
        <v>1256</v>
      </c>
    </row>
    <row r="488" spans="1:12" ht="60">
      <c r="A488" s="23">
        <v>11</v>
      </c>
      <c r="B488" s="66" t="s">
        <v>161</v>
      </c>
      <c r="C488" s="66" t="s">
        <v>1075</v>
      </c>
      <c r="D488" s="66" t="s">
        <v>1085</v>
      </c>
      <c r="E488" s="66" t="s">
        <v>1095</v>
      </c>
      <c r="F488" s="66" t="s">
        <v>1187</v>
      </c>
      <c r="G488" s="66" t="s">
        <v>1097</v>
      </c>
      <c r="H488" s="66">
        <v>2020</v>
      </c>
      <c r="I488" s="67">
        <f>Tabla2[[#This Row],[VALOR TEXTO]]*100000</f>
        <v>0.20272174210956298</v>
      </c>
      <c r="J488" s="68">
        <v>2.0272174210956298E-6</v>
      </c>
      <c r="K488" s="66">
        <v>131</v>
      </c>
      <c r="L488" s="69" t="s">
        <v>1194</v>
      </c>
    </row>
    <row r="489" spans="1:12" ht="60">
      <c r="A489" s="23">
        <v>11</v>
      </c>
      <c r="B489" s="66" t="s">
        <v>161</v>
      </c>
      <c r="C489" s="66" t="s">
        <v>1075</v>
      </c>
      <c r="D489" s="66" t="s">
        <v>1086</v>
      </c>
      <c r="E489" s="66" t="s">
        <v>1095</v>
      </c>
      <c r="F489" s="66" t="s">
        <v>1187</v>
      </c>
      <c r="G489" s="66" t="s">
        <v>1097</v>
      </c>
      <c r="H489" s="66">
        <v>2020</v>
      </c>
      <c r="I489" s="67">
        <f>Tabla2[[#This Row],[VALOR TEXTO]]*100000</f>
        <v>3.6489913579721338</v>
      </c>
      <c r="J489" s="68">
        <v>3.6489913579721336E-5</v>
      </c>
      <c r="K489" s="66">
        <v>133</v>
      </c>
      <c r="L489" s="69" t="s">
        <v>1194</v>
      </c>
    </row>
    <row r="490" spans="1:12" ht="45">
      <c r="A490" s="23">
        <v>11</v>
      </c>
      <c r="B490" s="66" t="s">
        <v>161</v>
      </c>
      <c r="C490" s="66" t="s">
        <v>1075</v>
      </c>
      <c r="D490" s="66" t="s">
        <v>1087</v>
      </c>
      <c r="E490" s="66" t="s">
        <v>1095</v>
      </c>
      <c r="F490" s="66" t="s">
        <v>1187</v>
      </c>
      <c r="G490" s="66" t="s">
        <v>1097</v>
      </c>
      <c r="H490" s="66">
        <v>2020</v>
      </c>
      <c r="I490" s="67">
        <f>Tabla2[[#This Row],[VALOR TEXTO]]*100000</f>
        <v>0.40544348421912596</v>
      </c>
      <c r="J490" s="68">
        <v>4.0544348421912597E-6</v>
      </c>
      <c r="K490" s="66">
        <v>130</v>
      </c>
      <c r="L490" s="69" t="s">
        <v>1194</v>
      </c>
    </row>
    <row r="491" spans="1:12" ht="45">
      <c r="A491" s="23">
        <v>11</v>
      </c>
      <c r="B491" s="66" t="s">
        <v>161</v>
      </c>
      <c r="C491" s="66" t="s">
        <v>1075</v>
      </c>
      <c r="D491" s="66" t="s">
        <v>1083</v>
      </c>
      <c r="E491" s="66" t="s">
        <v>1095</v>
      </c>
      <c r="F491" s="66" t="s">
        <v>1187</v>
      </c>
      <c r="G491" s="66" t="s">
        <v>1097</v>
      </c>
      <c r="H491" s="66">
        <v>2021</v>
      </c>
      <c r="I491" s="67">
        <v>0.84997387084733111</v>
      </c>
      <c r="J491" s="68">
        <v>0.84997387084733111</v>
      </c>
      <c r="K491" s="66">
        <v>71</v>
      </c>
      <c r="L491" s="69" t="s">
        <v>1171</v>
      </c>
    </row>
    <row r="492" spans="1:12" ht="45">
      <c r="A492" s="23">
        <v>11</v>
      </c>
      <c r="B492" s="66" t="s">
        <v>161</v>
      </c>
      <c r="C492" s="66" t="s">
        <v>1075</v>
      </c>
      <c r="D492" s="66" t="s">
        <v>1082</v>
      </c>
      <c r="E492" s="66" t="s">
        <v>1095</v>
      </c>
      <c r="F492" s="66" t="s">
        <v>1187</v>
      </c>
      <c r="G492" s="66" t="s">
        <v>1097</v>
      </c>
      <c r="H492" s="66">
        <v>2021</v>
      </c>
      <c r="I492" s="67">
        <v>0.99655162118588403</v>
      </c>
      <c r="J492" s="68">
        <v>0.99655162118588403</v>
      </c>
      <c r="K492" s="66">
        <v>154</v>
      </c>
      <c r="L492" s="69" t="s">
        <v>1171</v>
      </c>
    </row>
    <row r="493" spans="1:12" ht="45">
      <c r="A493" s="23">
        <v>11</v>
      </c>
      <c r="B493" s="66" t="s">
        <v>161</v>
      </c>
      <c r="C493" s="66" t="s">
        <v>1075</v>
      </c>
      <c r="D493" s="66" t="s">
        <v>1084</v>
      </c>
      <c r="E493" s="66" t="s">
        <v>1095</v>
      </c>
      <c r="F493" s="66" t="s">
        <v>1187</v>
      </c>
      <c r="G493" s="66" t="s">
        <v>1097</v>
      </c>
      <c r="H493" s="66">
        <v>2021</v>
      </c>
      <c r="I493" s="67">
        <v>6.8669015346032127E-4</v>
      </c>
      <c r="J493" s="68">
        <v>6.8669015346032127E-4</v>
      </c>
      <c r="K493" s="66">
        <v>106</v>
      </c>
      <c r="L493" s="69" t="s">
        <v>1171</v>
      </c>
    </row>
    <row r="494" spans="1:12" ht="45">
      <c r="A494" s="23">
        <v>11</v>
      </c>
      <c r="B494" s="66" t="s">
        <v>161</v>
      </c>
      <c r="C494" s="66" t="s">
        <v>1075</v>
      </c>
      <c r="D494" s="66" t="s">
        <v>1088</v>
      </c>
      <c r="E494" s="66" t="s">
        <v>1095</v>
      </c>
      <c r="F494" s="66" t="s">
        <v>1207</v>
      </c>
      <c r="G494" s="66" t="s">
        <v>1275</v>
      </c>
      <c r="H494" s="66">
        <v>2021</v>
      </c>
      <c r="I494" s="67">
        <f>Tabla2[[#This Row],[VALOR TEXTO]]*1000</f>
        <v>0.64384500894693719</v>
      </c>
      <c r="J494" s="68">
        <v>6.4384500894693714E-4</v>
      </c>
      <c r="K494" s="66">
        <v>123</v>
      </c>
      <c r="L494" s="69" t="s">
        <v>1256</v>
      </c>
    </row>
    <row r="495" spans="1:12" ht="60">
      <c r="A495" s="23">
        <v>11</v>
      </c>
      <c r="B495" s="66" t="s">
        <v>161</v>
      </c>
      <c r="C495" s="66" t="s">
        <v>1075</v>
      </c>
      <c r="D495" s="66" t="s">
        <v>1085</v>
      </c>
      <c r="E495" s="66" t="s">
        <v>1095</v>
      </c>
      <c r="F495" s="66" t="s">
        <v>1187</v>
      </c>
      <c r="G495" s="66" t="s">
        <v>1097</v>
      </c>
      <c r="H495" s="66">
        <v>2021</v>
      </c>
      <c r="I495" s="67">
        <f>Tabla2[[#This Row],[VALOR TEXTO]]*100000</f>
        <v>0.61325990568062649</v>
      </c>
      <c r="J495" s="68">
        <v>6.1325990568062647E-6</v>
      </c>
      <c r="K495" s="66">
        <v>131</v>
      </c>
      <c r="L495" s="69" t="s">
        <v>1194</v>
      </c>
    </row>
    <row r="496" spans="1:12" ht="60">
      <c r="A496" s="23">
        <v>11</v>
      </c>
      <c r="B496" s="66" t="s">
        <v>161</v>
      </c>
      <c r="C496" s="66" t="s">
        <v>1075</v>
      </c>
      <c r="D496" s="66" t="s">
        <v>1086</v>
      </c>
      <c r="E496" s="66" t="s">
        <v>1095</v>
      </c>
      <c r="F496" s="66" t="s">
        <v>1187</v>
      </c>
      <c r="G496" s="66" t="s">
        <v>1097</v>
      </c>
      <c r="H496" s="66">
        <v>2021</v>
      </c>
      <c r="I496" s="67">
        <f>Tabla2[[#This Row],[VALOR TEXTO]]*100000</f>
        <v>6.5414389939266826</v>
      </c>
      <c r="J496" s="68">
        <v>6.5414389939266824E-5</v>
      </c>
      <c r="K496" s="66">
        <v>133</v>
      </c>
      <c r="L496" s="69" t="s">
        <v>1194</v>
      </c>
    </row>
    <row r="497" spans="1:12" ht="45">
      <c r="A497" s="23">
        <v>11</v>
      </c>
      <c r="B497" s="66" t="s">
        <v>161</v>
      </c>
      <c r="C497" s="66" t="s">
        <v>1075</v>
      </c>
      <c r="D497" s="66" t="s">
        <v>1087</v>
      </c>
      <c r="E497" s="66" t="s">
        <v>1095</v>
      </c>
      <c r="F497" s="66" t="s">
        <v>1187</v>
      </c>
      <c r="G497" s="66" t="s">
        <v>1097</v>
      </c>
      <c r="H497" s="66">
        <v>2021</v>
      </c>
      <c r="I497" s="67">
        <f>Tabla2[[#This Row],[VALOR TEXTO]]*100000</f>
        <v>0.20441996856020883</v>
      </c>
      <c r="J497" s="68">
        <v>2.0441996856020882E-6</v>
      </c>
      <c r="K497" s="66">
        <v>130</v>
      </c>
      <c r="L497" s="69" t="s">
        <v>1194</v>
      </c>
    </row>
    <row r="498" spans="1:12" ht="30">
      <c r="A498" s="23">
        <v>1</v>
      </c>
      <c r="B498" s="66" t="s">
        <v>1072</v>
      </c>
      <c r="C498" s="66" t="s">
        <v>1072</v>
      </c>
      <c r="D498" s="66" t="s">
        <v>1083</v>
      </c>
      <c r="E498" s="66" t="s">
        <v>1095</v>
      </c>
      <c r="F498" s="66" t="s">
        <v>1187</v>
      </c>
      <c r="G498" s="66" t="s">
        <v>1097</v>
      </c>
      <c r="H498" s="66">
        <v>2017</v>
      </c>
      <c r="I498" s="67">
        <v>0.87695530641017039</v>
      </c>
      <c r="J498" s="68">
        <v>0.87695530641017039</v>
      </c>
      <c r="K498" s="66">
        <v>71</v>
      </c>
      <c r="L498" s="69" t="s">
        <v>1171</v>
      </c>
    </row>
    <row r="499" spans="1:12" ht="30">
      <c r="A499" s="23">
        <v>1</v>
      </c>
      <c r="B499" s="66" t="s">
        <v>1072</v>
      </c>
      <c r="C499" s="66" t="s">
        <v>1072</v>
      </c>
      <c r="D499" s="66" t="s">
        <v>1083</v>
      </c>
      <c r="E499" s="66" t="s">
        <v>1095</v>
      </c>
      <c r="F499" s="66" t="s">
        <v>1187</v>
      </c>
      <c r="G499" s="66" t="s">
        <v>1097</v>
      </c>
      <c r="H499" s="66">
        <v>2018</v>
      </c>
      <c r="I499" s="67">
        <v>0.86104300278667234</v>
      </c>
      <c r="J499" s="68">
        <v>0.86104300278667234</v>
      </c>
      <c r="K499" s="66">
        <v>71</v>
      </c>
      <c r="L499" s="69" t="s">
        <v>1171</v>
      </c>
    </row>
    <row r="500" spans="1:12" ht="30">
      <c r="A500" s="23">
        <v>1</v>
      </c>
      <c r="B500" s="66" t="s">
        <v>1072</v>
      </c>
      <c r="C500" s="66" t="s">
        <v>1072</v>
      </c>
      <c r="D500" s="66" t="s">
        <v>1083</v>
      </c>
      <c r="E500" s="66" t="s">
        <v>1095</v>
      </c>
      <c r="F500" s="66" t="s">
        <v>1187</v>
      </c>
      <c r="G500" s="66" t="s">
        <v>1097</v>
      </c>
      <c r="H500" s="66">
        <v>2019</v>
      </c>
      <c r="I500" s="67">
        <v>0.83923597480775036</v>
      </c>
      <c r="J500" s="68">
        <v>0.83923597480775036</v>
      </c>
      <c r="K500" s="66">
        <v>71</v>
      </c>
      <c r="L500" s="69" t="s">
        <v>1171</v>
      </c>
    </row>
    <row r="501" spans="1:12" ht="30">
      <c r="A501" s="23">
        <v>1</v>
      </c>
      <c r="B501" s="66" t="s">
        <v>1072</v>
      </c>
      <c r="C501" s="66" t="s">
        <v>1072</v>
      </c>
      <c r="D501" s="66" t="s">
        <v>1083</v>
      </c>
      <c r="E501" s="66" t="s">
        <v>1095</v>
      </c>
      <c r="F501" s="66" t="s">
        <v>1187</v>
      </c>
      <c r="G501" s="66" t="s">
        <v>1097</v>
      </c>
      <c r="H501" s="66">
        <v>2020</v>
      </c>
      <c r="I501" s="67">
        <v>0.80184383680178595</v>
      </c>
      <c r="J501" s="68">
        <v>0.80184383680178595</v>
      </c>
      <c r="K501" s="66">
        <v>71</v>
      </c>
      <c r="L501" s="69" t="s">
        <v>1171</v>
      </c>
    </row>
    <row r="502" spans="1:12" ht="30">
      <c r="A502" s="23">
        <v>1</v>
      </c>
      <c r="B502" s="66" t="s">
        <v>1072</v>
      </c>
      <c r="C502" s="66" t="s">
        <v>1072</v>
      </c>
      <c r="D502" s="66" t="s">
        <v>1083</v>
      </c>
      <c r="E502" s="66" t="s">
        <v>1095</v>
      </c>
      <c r="F502" s="66" t="s">
        <v>1187</v>
      </c>
      <c r="G502" s="66" t="s">
        <v>1097</v>
      </c>
      <c r="H502" s="66">
        <v>2021</v>
      </c>
      <c r="I502" s="67">
        <v>0.81548344873283052</v>
      </c>
      <c r="J502" s="68">
        <v>0.81548344873283052</v>
      </c>
      <c r="K502" s="66">
        <v>71</v>
      </c>
      <c r="L502" s="69" t="s">
        <v>1171</v>
      </c>
    </row>
    <row r="503" spans="1:12" ht="30">
      <c r="A503" s="23">
        <v>1</v>
      </c>
      <c r="B503" s="66" t="s">
        <v>1072</v>
      </c>
      <c r="C503" s="66" t="s">
        <v>1072</v>
      </c>
      <c r="D503" s="66" t="s">
        <v>1082</v>
      </c>
      <c r="E503" s="66" t="s">
        <v>1095</v>
      </c>
      <c r="F503" s="66" t="s">
        <v>1187</v>
      </c>
      <c r="G503" s="66" t="s">
        <v>1097</v>
      </c>
      <c r="H503" s="66">
        <v>2017</v>
      </c>
      <c r="I503" s="67">
        <v>0.98984225803405812</v>
      </c>
      <c r="J503" s="68">
        <v>0.98984225803405812</v>
      </c>
      <c r="K503" s="66">
        <v>154</v>
      </c>
      <c r="L503" s="69" t="s">
        <v>1171</v>
      </c>
    </row>
    <row r="504" spans="1:12" ht="30">
      <c r="A504" s="23">
        <v>1</v>
      </c>
      <c r="B504" s="66" t="s">
        <v>1072</v>
      </c>
      <c r="C504" s="66" t="s">
        <v>1072</v>
      </c>
      <c r="D504" s="66" t="s">
        <v>1082</v>
      </c>
      <c r="E504" s="66" t="s">
        <v>1095</v>
      </c>
      <c r="F504" s="66" t="s">
        <v>1187</v>
      </c>
      <c r="G504" s="66" t="s">
        <v>1097</v>
      </c>
      <c r="H504" s="66">
        <v>2018</v>
      </c>
      <c r="I504" s="67">
        <v>0.98423545904808851</v>
      </c>
      <c r="J504" s="68">
        <v>0.98423545904808851</v>
      </c>
      <c r="K504" s="66">
        <v>154</v>
      </c>
      <c r="L504" s="69" t="s">
        <v>1171</v>
      </c>
    </row>
    <row r="505" spans="1:12" ht="30">
      <c r="A505" s="23">
        <v>1</v>
      </c>
      <c r="B505" s="66" t="s">
        <v>1072</v>
      </c>
      <c r="C505" s="66" t="s">
        <v>1072</v>
      </c>
      <c r="D505" s="66" t="s">
        <v>1082</v>
      </c>
      <c r="E505" s="66" t="s">
        <v>1095</v>
      </c>
      <c r="F505" s="66" t="s">
        <v>1187</v>
      </c>
      <c r="G505" s="66" t="s">
        <v>1097</v>
      </c>
      <c r="H505" s="66">
        <v>2019</v>
      </c>
      <c r="I505" s="67">
        <v>0.9849842840693368</v>
      </c>
      <c r="J505" s="68">
        <v>0.9849842840693368</v>
      </c>
      <c r="K505" s="66">
        <v>154</v>
      </c>
      <c r="L505" s="69" t="s">
        <v>1171</v>
      </c>
    </row>
    <row r="506" spans="1:12" ht="30">
      <c r="A506" s="23">
        <v>1</v>
      </c>
      <c r="B506" s="66" t="s">
        <v>1072</v>
      </c>
      <c r="C506" s="66" t="s">
        <v>1072</v>
      </c>
      <c r="D506" s="66" t="s">
        <v>1082</v>
      </c>
      <c r="E506" s="66" t="s">
        <v>1095</v>
      </c>
      <c r="F506" s="66" t="s">
        <v>1187</v>
      </c>
      <c r="G506" s="66" t="s">
        <v>1097</v>
      </c>
      <c r="H506" s="66">
        <v>2020</v>
      </c>
      <c r="I506" s="67">
        <v>0.97408333624615107</v>
      </c>
      <c r="J506" s="68">
        <v>0.97408333624615107</v>
      </c>
      <c r="K506" s="66">
        <v>154</v>
      </c>
      <c r="L506" s="69" t="s">
        <v>1171</v>
      </c>
    </row>
    <row r="507" spans="1:12" ht="30">
      <c r="A507" s="23">
        <v>1</v>
      </c>
      <c r="B507" s="66" t="s">
        <v>1072</v>
      </c>
      <c r="C507" s="66" t="s">
        <v>1072</v>
      </c>
      <c r="D507" s="66" t="s">
        <v>1082</v>
      </c>
      <c r="E507" s="66" t="s">
        <v>1095</v>
      </c>
      <c r="F507" s="66" t="s">
        <v>1187</v>
      </c>
      <c r="G507" s="66" t="s">
        <v>1097</v>
      </c>
      <c r="H507" s="66">
        <v>2021</v>
      </c>
      <c r="I507" s="67">
        <v>0.97395585122075368</v>
      </c>
      <c r="J507" s="68">
        <v>0.97395585122075368</v>
      </c>
      <c r="K507" s="66">
        <v>154</v>
      </c>
      <c r="L507" s="69" t="s">
        <v>1171</v>
      </c>
    </row>
    <row r="508" spans="1:12" ht="30">
      <c r="A508" s="23">
        <v>1</v>
      </c>
      <c r="B508" s="66" t="s">
        <v>1072</v>
      </c>
      <c r="C508" s="66" t="s">
        <v>1072</v>
      </c>
      <c r="D508" s="66" t="s">
        <v>1084</v>
      </c>
      <c r="E508" s="66" t="s">
        <v>1095</v>
      </c>
      <c r="F508" s="66" t="s">
        <v>1187</v>
      </c>
      <c r="G508" s="66" t="s">
        <v>1097</v>
      </c>
      <c r="H508" s="66">
        <v>2017</v>
      </c>
      <c r="I508" s="67">
        <v>5.1012328233115685E-4</v>
      </c>
      <c r="J508" s="68">
        <v>5.1012328233115685E-4</v>
      </c>
      <c r="K508" s="66">
        <v>106</v>
      </c>
      <c r="L508" s="69" t="s">
        <v>1171</v>
      </c>
    </row>
    <row r="509" spans="1:12" ht="30">
      <c r="A509" s="23">
        <v>1</v>
      </c>
      <c r="B509" s="66" t="s">
        <v>1072</v>
      </c>
      <c r="C509" s="66" t="s">
        <v>1072</v>
      </c>
      <c r="D509" s="66" t="s">
        <v>1084</v>
      </c>
      <c r="E509" s="66" t="s">
        <v>1095</v>
      </c>
      <c r="F509" s="66" t="s">
        <v>1187</v>
      </c>
      <c r="G509" s="66" t="s">
        <v>1097</v>
      </c>
      <c r="H509" s="66">
        <v>2018</v>
      </c>
      <c r="I509" s="67">
        <v>4.5292436625251302E-4</v>
      </c>
      <c r="J509" s="68">
        <v>4.5292436625251302E-4</v>
      </c>
      <c r="K509" s="66">
        <v>106</v>
      </c>
      <c r="L509" s="69" t="s">
        <v>1171</v>
      </c>
    </row>
    <row r="510" spans="1:12" ht="30">
      <c r="A510" s="23">
        <v>1</v>
      </c>
      <c r="B510" s="66" t="s">
        <v>1072</v>
      </c>
      <c r="C510" s="66" t="s">
        <v>1072</v>
      </c>
      <c r="D510" s="66" t="s">
        <v>1084</v>
      </c>
      <c r="E510" s="66" t="s">
        <v>1095</v>
      </c>
      <c r="F510" s="66" t="s">
        <v>1187</v>
      </c>
      <c r="G510" s="66" t="s">
        <v>1097</v>
      </c>
      <c r="H510" s="66">
        <v>2019</v>
      </c>
      <c r="I510" s="67">
        <v>5.0726667289079758E-4</v>
      </c>
      <c r="J510" s="68">
        <v>5.0726667289079758E-4</v>
      </c>
      <c r="K510" s="66">
        <v>106</v>
      </c>
      <c r="L510" s="69" t="s">
        <v>1171</v>
      </c>
    </row>
    <row r="511" spans="1:12" ht="30">
      <c r="A511" s="23">
        <v>1</v>
      </c>
      <c r="B511" s="66" t="s">
        <v>1072</v>
      </c>
      <c r="C511" s="66" t="s">
        <v>1072</v>
      </c>
      <c r="D511" s="66" t="s">
        <v>1084</v>
      </c>
      <c r="E511" s="66" t="s">
        <v>1095</v>
      </c>
      <c r="F511" s="66" t="s">
        <v>1187</v>
      </c>
      <c r="G511" s="66" t="s">
        <v>1097</v>
      </c>
      <c r="H511" s="66">
        <v>2020</v>
      </c>
      <c r="I511" s="67">
        <v>6.5776721395864645E-4</v>
      </c>
      <c r="J511" s="68">
        <v>6.5776721395864645E-4</v>
      </c>
      <c r="K511" s="66">
        <v>106</v>
      </c>
      <c r="L511" s="69" t="s">
        <v>1171</v>
      </c>
    </row>
    <row r="512" spans="1:12" ht="30">
      <c r="A512" s="23">
        <v>1</v>
      </c>
      <c r="B512" s="66" t="s">
        <v>1072</v>
      </c>
      <c r="C512" s="66" t="s">
        <v>1072</v>
      </c>
      <c r="D512" s="66" t="s">
        <v>1084</v>
      </c>
      <c r="E512" s="66" t="s">
        <v>1095</v>
      </c>
      <c r="F512" s="66" t="s">
        <v>1187</v>
      </c>
      <c r="G512" s="66" t="s">
        <v>1097</v>
      </c>
      <c r="H512" s="66">
        <v>2021</v>
      </c>
      <c r="I512" s="67">
        <v>8.3155836956204593E-4</v>
      </c>
      <c r="J512" s="68">
        <v>8.3155836956204593E-4</v>
      </c>
      <c r="K512" s="66">
        <v>106</v>
      </c>
      <c r="L512" s="69" t="s">
        <v>1171</v>
      </c>
    </row>
    <row r="513" spans="1:12" ht="30">
      <c r="A513" s="23">
        <v>1</v>
      </c>
      <c r="B513" s="66" t="s">
        <v>1072</v>
      </c>
      <c r="C513" s="66" t="s">
        <v>1072</v>
      </c>
      <c r="D513" s="66" t="s">
        <v>1088</v>
      </c>
      <c r="E513" s="66" t="s">
        <v>1095</v>
      </c>
      <c r="F513" s="66" t="s">
        <v>1207</v>
      </c>
      <c r="G513" s="66" t="s">
        <v>1275</v>
      </c>
      <c r="H513" s="66">
        <v>2017</v>
      </c>
      <c r="I513" s="67">
        <f>Tabla2[[#This Row],[VALOR TEXTO]]*1000</f>
        <v>2.8269328907370976</v>
      </c>
      <c r="J513" s="68">
        <v>2.8269328907370977E-3</v>
      </c>
      <c r="K513" s="66">
        <v>123</v>
      </c>
      <c r="L513" s="69" t="s">
        <v>1256</v>
      </c>
    </row>
    <row r="514" spans="1:12" ht="30">
      <c r="A514" s="23">
        <v>1</v>
      </c>
      <c r="B514" s="66" t="s">
        <v>1072</v>
      </c>
      <c r="C514" s="66" t="s">
        <v>1072</v>
      </c>
      <c r="D514" s="66" t="s">
        <v>1088</v>
      </c>
      <c r="E514" s="66" t="s">
        <v>1095</v>
      </c>
      <c r="F514" s="66" t="s">
        <v>1207</v>
      </c>
      <c r="G514" s="66" t="s">
        <v>1275</v>
      </c>
      <c r="H514" s="66">
        <v>2018</v>
      </c>
      <c r="I514" s="67">
        <f>Tabla2[[#This Row],[VALOR TEXTO]]*1000</f>
        <v>2.6178073434258256</v>
      </c>
      <c r="J514" s="68">
        <v>2.6178073434258257E-3</v>
      </c>
      <c r="K514" s="66">
        <v>123</v>
      </c>
      <c r="L514" s="69" t="s">
        <v>1256</v>
      </c>
    </row>
    <row r="515" spans="1:12" ht="30">
      <c r="A515" s="23">
        <v>1</v>
      </c>
      <c r="B515" s="66" t="s">
        <v>1072</v>
      </c>
      <c r="C515" s="66" t="s">
        <v>1072</v>
      </c>
      <c r="D515" s="66" t="s">
        <v>1088</v>
      </c>
      <c r="E515" s="66" t="s">
        <v>1095</v>
      </c>
      <c r="F515" s="66" t="s">
        <v>1207</v>
      </c>
      <c r="G515" s="66" t="s">
        <v>1275</v>
      </c>
      <c r="H515" s="66">
        <v>2019</v>
      </c>
      <c r="I515" s="67">
        <f>Tabla2[[#This Row],[VALOR TEXTO]]*1000</f>
        <v>2.4715310039261005</v>
      </c>
      <c r="J515" s="68">
        <v>2.4715310039261007E-3</v>
      </c>
      <c r="K515" s="66">
        <v>123</v>
      </c>
      <c r="L515" s="69" t="s">
        <v>1256</v>
      </c>
    </row>
    <row r="516" spans="1:12" ht="30">
      <c r="A516" s="23">
        <v>1</v>
      </c>
      <c r="B516" s="66" t="s">
        <v>1072</v>
      </c>
      <c r="C516" s="66" t="s">
        <v>1072</v>
      </c>
      <c r="D516" s="66" t="s">
        <v>1088</v>
      </c>
      <c r="E516" s="66" t="s">
        <v>1095</v>
      </c>
      <c r="F516" s="66" t="s">
        <v>1207</v>
      </c>
      <c r="G516" s="66" t="s">
        <v>1275</v>
      </c>
      <c r="H516" s="66">
        <v>2020</v>
      </c>
      <c r="I516" s="67">
        <f>Tabla2[[#This Row],[VALOR TEXTO]]*1000</f>
        <v>2.2101236096801462</v>
      </c>
      <c r="J516" s="68">
        <v>2.2101236096801462E-3</v>
      </c>
      <c r="K516" s="66">
        <v>123</v>
      </c>
      <c r="L516" s="69" t="s">
        <v>1256</v>
      </c>
    </row>
    <row r="517" spans="1:12" ht="30">
      <c r="A517" s="23">
        <v>1</v>
      </c>
      <c r="B517" s="66" t="s">
        <v>1072</v>
      </c>
      <c r="C517" s="66" t="s">
        <v>1072</v>
      </c>
      <c r="D517" s="66" t="s">
        <v>1088</v>
      </c>
      <c r="E517" s="66" t="s">
        <v>1095</v>
      </c>
      <c r="F517" s="66" t="s">
        <v>1207</v>
      </c>
      <c r="G517" s="66" t="s">
        <v>1275</v>
      </c>
      <c r="H517" s="66">
        <v>2021</v>
      </c>
      <c r="I517" s="67">
        <f>Tabla2[[#This Row],[VALOR TEXTO]]*1000</f>
        <v>2.516515435827571</v>
      </c>
      <c r="J517" s="68">
        <v>2.5165154358275711E-3</v>
      </c>
      <c r="K517" s="66">
        <v>123</v>
      </c>
      <c r="L517" s="69" t="s">
        <v>1256</v>
      </c>
    </row>
    <row r="518" spans="1:12" ht="60">
      <c r="A518" s="23">
        <v>1</v>
      </c>
      <c r="B518" s="66" t="s">
        <v>1072</v>
      </c>
      <c r="C518" s="66" t="s">
        <v>1072</v>
      </c>
      <c r="D518" s="66" t="s">
        <v>1085</v>
      </c>
      <c r="E518" s="66" t="s">
        <v>1095</v>
      </c>
      <c r="F518" s="66" t="s">
        <v>1187</v>
      </c>
      <c r="G518" s="66" t="s">
        <v>1097</v>
      </c>
      <c r="H518" s="66">
        <v>2017</v>
      </c>
      <c r="I518" s="67">
        <f>Tabla2[[#This Row],[VALOR TEXTO]]*100000</f>
        <v>2.9668294666422574</v>
      </c>
      <c r="J518" s="68">
        <v>2.9668294666422574E-5</v>
      </c>
      <c r="K518" s="66">
        <v>131</v>
      </c>
      <c r="L518" s="69" t="s">
        <v>1194</v>
      </c>
    </row>
    <row r="519" spans="1:12" ht="60">
      <c r="A519" s="23">
        <v>1</v>
      </c>
      <c r="B519" s="66" t="s">
        <v>1072</v>
      </c>
      <c r="C519" s="66" t="s">
        <v>1072</v>
      </c>
      <c r="D519" s="66" t="s">
        <v>1085</v>
      </c>
      <c r="E519" s="66" t="s">
        <v>1095</v>
      </c>
      <c r="F519" s="66" t="s">
        <v>1187</v>
      </c>
      <c r="G519" s="66" t="s">
        <v>1097</v>
      </c>
      <c r="H519" s="66">
        <v>2018</v>
      </c>
      <c r="I519" s="67">
        <f>Tabla2[[#This Row],[VALOR TEXTO]]*100000</f>
        <v>4.647052429778312</v>
      </c>
      <c r="J519" s="68">
        <v>4.647052429778312E-5</v>
      </c>
      <c r="K519" s="66">
        <v>131</v>
      </c>
      <c r="L519" s="69" t="s">
        <v>1194</v>
      </c>
    </row>
    <row r="520" spans="1:12" ht="60">
      <c r="A520" s="23">
        <v>1</v>
      </c>
      <c r="B520" s="66" t="s">
        <v>1072</v>
      </c>
      <c r="C520" s="66" t="s">
        <v>1072</v>
      </c>
      <c r="D520" s="66" t="s">
        <v>1085</v>
      </c>
      <c r="E520" s="66" t="s">
        <v>1095</v>
      </c>
      <c r="F520" s="66" t="s">
        <v>1187</v>
      </c>
      <c r="G520" s="66" t="s">
        <v>1097</v>
      </c>
      <c r="H520" s="66">
        <v>2019</v>
      </c>
      <c r="I520" s="67">
        <f>Tabla2[[#This Row],[VALOR TEXTO]]*100000</f>
        <v>6.6466117608446034</v>
      </c>
      <c r="J520" s="68">
        <v>6.6466117608446037E-5</v>
      </c>
      <c r="K520" s="66">
        <v>131</v>
      </c>
      <c r="L520" s="69" t="s">
        <v>1194</v>
      </c>
    </row>
    <row r="521" spans="1:12" ht="60">
      <c r="A521" s="23">
        <v>1</v>
      </c>
      <c r="B521" s="66" t="s">
        <v>1072</v>
      </c>
      <c r="C521" s="66" t="s">
        <v>1072</v>
      </c>
      <c r="D521" s="66" t="s">
        <v>1085</v>
      </c>
      <c r="E521" s="66" t="s">
        <v>1095</v>
      </c>
      <c r="F521" s="66" t="s">
        <v>1187</v>
      </c>
      <c r="G521" s="66" t="s">
        <v>1097</v>
      </c>
      <c r="H521" s="66">
        <v>2020</v>
      </c>
      <c r="I521" s="67">
        <f>Tabla2[[#This Row],[VALOR TEXTO]]*100000</f>
        <v>3.4120515698492793</v>
      </c>
      <c r="J521" s="68">
        <v>3.4120515698492792E-5</v>
      </c>
      <c r="K521" s="66">
        <v>131</v>
      </c>
      <c r="L521" s="69" t="s">
        <v>1194</v>
      </c>
    </row>
    <row r="522" spans="1:12" ht="60">
      <c r="A522" s="23">
        <v>1</v>
      </c>
      <c r="B522" s="66" t="s">
        <v>1072</v>
      </c>
      <c r="C522" s="66" t="s">
        <v>1072</v>
      </c>
      <c r="D522" s="66" t="s">
        <v>1085</v>
      </c>
      <c r="E522" s="66" t="s">
        <v>1095</v>
      </c>
      <c r="F522" s="66" t="s">
        <v>1187</v>
      </c>
      <c r="G522" s="66" t="s">
        <v>1097</v>
      </c>
      <c r="H522" s="66">
        <v>2021</v>
      </c>
      <c r="I522" s="67">
        <f>Tabla2[[#This Row],[VALOR TEXTO]]*100000</f>
        <v>4.4108247247887586</v>
      </c>
      <c r="J522" s="68">
        <v>4.4108247247887588E-5</v>
      </c>
      <c r="K522" s="66">
        <v>131</v>
      </c>
      <c r="L522" s="69" t="s">
        <v>1194</v>
      </c>
    </row>
    <row r="523" spans="1:12" ht="60">
      <c r="A523" s="23">
        <v>1</v>
      </c>
      <c r="B523" s="66" t="s">
        <v>1072</v>
      </c>
      <c r="C523" s="66" t="s">
        <v>1072</v>
      </c>
      <c r="D523" s="66" t="s">
        <v>1086</v>
      </c>
      <c r="E523" s="66" t="s">
        <v>1095</v>
      </c>
      <c r="F523" s="66" t="s">
        <v>1187</v>
      </c>
      <c r="G523" s="66" t="s">
        <v>1097</v>
      </c>
      <c r="H523" s="66">
        <v>2017</v>
      </c>
      <c r="I523" s="67">
        <f>Tabla2[[#This Row],[VALOR TEXTO]]*100000</f>
        <v>14.167185670167678</v>
      </c>
      <c r="J523" s="68">
        <v>1.4167185670167678E-4</v>
      </c>
      <c r="K523" s="66">
        <v>133</v>
      </c>
      <c r="L523" s="69" t="s">
        <v>1194</v>
      </c>
    </row>
    <row r="524" spans="1:12" ht="60">
      <c r="A524" s="23">
        <v>1</v>
      </c>
      <c r="B524" s="66" t="s">
        <v>1072</v>
      </c>
      <c r="C524" s="66" t="s">
        <v>1072</v>
      </c>
      <c r="D524" s="66" t="s">
        <v>1086</v>
      </c>
      <c r="E524" s="66" t="s">
        <v>1095</v>
      </c>
      <c r="F524" s="66" t="s">
        <v>1187</v>
      </c>
      <c r="G524" s="66" t="s">
        <v>1097</v>
      </c>
      <c r="H524" s="66">
        <v>2018</v>
      </c>
      <c r="I524" s="67">
        <f>Tabla2[[#This Row],[VALOR TEXTO]]*100000</f>
        <v>17.039192242520478</v>
      </c>
      <c r="J524" s="68">
        <v>1.7039192242520478E-4</v>
      </c>
      <c r="K524" s="66">
        <v>133</v>
      </c>
      <c r="L524" s="69" t="s">
        <v>1194</v>
      </c>
    </row>
    <row r="525" spans="1:12" ht="60">
      <c r="A525" s="23">
        <v>1</v>
      </c>
      <c r="B525" s="66" t="s">
        <v>1072</v>
      </c>
      <c r="C525" s="66" t="s">
        <v>1072</v>
      </c>
      <c r="D525" s="66" t="s">
        <v>1086</v>
      </c>
      <c r="E525" s="66" t="s">
        <v>1095</v>
      </c>
      <c r="F525" s="66" t="s">
        <v>1187</v>
      </c>
      <c r="G525" s="66" t="s">
        <v>1097</v>
      </c>
      <c r="H525" s="66">
        <v>2019</v>
      </c>
      <c r="I525" s="67">
        <f>Tabla2[[#This Row],[VALOR TEXTO]]*100000</f>
        <v>13.370509704954843</v>
      </c>
      <c r="J525" s="68">
        <v>1.3370509704954843E-4</v>
      </c>
      <c r="K525" s="66">
        <v>133</v>
      </c>
      <c r="L525" s="69" t="s">
        <v>1194</v>
      </c>
    </row>
    <row r="526" spans="1:12" ht="60">
      <c r="A526" s="23">
        <v>1</v>
      </c>
      <c r="B526" s="66" t="s">
        <v>1072</v>
      </c>
      <c r="C526" s="66" t="s">
        <v>1072</v>
      </c>
      <c r="D526" s="66" t="s">
        <v>1086</v>
      </c>
      <c r="E526" s="66" t="s">
        <v>1095</v>
      </c>
      <c r="F526" s="66" t="s">
        <v>1187</v>
      </c>
      <c r="G526" s="66" t="s">
        <v>1097</v>
      </c>
      <c r="H526" s="66">
        <v>2020</v>
      </c>
      <c r="I526" s="67">
        <f>Tabla2[[#This Row],[VALOR TEXTO]]*100000</f>
        <v>6.7731769968649864</v>
      </c>
      <c r="J526" s="68">
        <v>6.7731769968649866E-5</v>
      </c>
      <c r="K526" s="66">
        <v>133</v>
      </c>
      <c r="L526" s="69" t="s">
        <v>1194</v>
      </c>
    </row>
    <row r="527" spans="1:12" ht="60">
      <c r="A527" s="23">
        <v>1</v>
      </c>
      <c r="B527" s="66" t="s">
        <v>1072</v>
      </c>
      <c r="C527" s="66" t="s">
        <v>1072</v>
      </c>
      <c r="D527" s="66" t="s">
        <v>1086</v>
      </c>
      <c r="E527" s="66" t="s">
        <v>1095</v>
      </c>
      <c r="F527" s="66" t="s">
        <v>1187</v>
      </c>
      <c r="G527" s="66" t="s">
        <v>1097</v>
      </c>
      <c r="H527" s="66">
        <v>2021</v>
      </c>
      <c r="I527" s="67">
        <f>Tabla2[[#This Row],[VALOR TEXTO]]*100000</f>
        <v>8.3627197094260843</v>
      </c>
      <c r="J527" s="68">
        <v>8.3627197094260852E-5</v>
      </c>
      <c r="K527" s="66">
        <v>133</v>
      </c>
      <c r="L527" s="69" t="s">
        <v>1194</v>
      </c>
    </row>
    <row r="528" spans="1:12" ht="30">
      <c r="A528" s="23">
        <v>1</v>
      </c>
      <c r="B528" s="66" t="s">
        <v>1072</v>
      </c>
      <c r="C528" s="66" t="s">
        <v>1072</v>
      </c>
      <c r="D528" s="66" t="s">
        <v>1087</v>
      </c>
      <c r="E528" s="66" t="s">
        <v>1095</v>
      </c>
      <c r="F528" s="66" t="s">
        <v>1187</v>
      </c>
      <c r="G528" s="66" t="s">
        <v>1097</v>
      </c>
      <c r="H528" s="66">
        <v>2017</v>
      </c>
      <c r="I528" s="67">
        <f>Tabla2[[#This Row],[VALOR TEXTO]]*100000</f>
        <v>5.8416642211405687</v>
      </c>
      <c r="J528" s="68">
        <v>5.8416642211405689E-5</v>
      </c>
      <c r="K528" s="66">
        <v>130</v>
      </c>
      <c r="L528" s="69" t="s">
        <v>1194</v>
      </c>
    </row>
    <row r="529" spans="1:12" ht="30">
      <c r="A529" s="23">
        <v>1</v>
      </c>
      <c r="B529" s="66" t="s">
        <v>1072</v>
      </c>
      <c r="C529" s="66" t="s">
        <v>1072</v>
      </c>
      <c r="D529" s="66" t="s">
        <v>1087</v>
      </c>
      <c r="E529" s="66" t="s">
        <v>1095</v>
      </c>
      <c r="F529" s="66" t="s">
        <v>1187</v>
      </c>
      <c r="G529" s="66" t="s">
        <v>1097</v>
      </c>
      <c r="H529" s="66">
        <v>2018</v>
      </c>
      <c r="I529" s="67">
        <f>Tabla2[[#This Row],[VALOR TEXTO]]*100000</f>
        <v>10.370540733121091</v>
      </c>
      <c r="J529" s="68">
        <v>1.0370540733121091E-4</v>
      </c>
      <c r="K529" s="66">
        <v>130</v>
      </c>
      <c r="L529" s="69" t="s">
        <v>1194</v>
      </c>
    </row>
    <row r="530" spans="1:12" ht="30">
      <c r="A530" s="23">
        <v>1</v>
      </c>
      <c r="B530" s="66" t="s">
        <v>1072</v>
      </c>
      <c r="C530" s="66" t="s">
        <v>1072</v>
      </c>
      <c r="D530" s="66" t="s">
        <v>1087</v>
      </c>
      <c r="E530" s="66" t="s">
        <v>1095</v>
      </c>
      <c r="F530" s="66" t="s">
        <v>1187</v>
      </c>
      <c r="G530" s="66" t="s">
        <v>1097</v>
      </c>
      <c r="H530" s="66">
        <v>2019</v>
      </c>
      <c r="I530" s="67">
        <f>Tabla2[[#This Row],[VALOR TEXTO]]*100000</f>
        <v>9.2485799307876473</v>
      </c>
      <c r="J530" s="68">
        <v>9.2485799307876471E-5</v>
      </c>
      <c r="K530" s="66">
        <v>130</v>
      </c>
      <c r="L530" s="69" t="s">
        <v>1194</v>
      </c>
    </row>
    <row r="531" spans="1:12" ht="30">
      <c r="A531" s="23">
        <v>1</v>
      </c>
      <c r="B531" s="66" t="s">
        <v>1072</v>
      </c>
      <c r="C531" s="66" t="s">
        <v>1072</v>
      </c>
      <c r="D531" s="66" t="s">
        <v>1087</v>
      </c>
      <c r="E531" s="66" t="s">
        <v>1095</v>
      </c>
      <c r="F531" s="66" t="s">
        <v>1187</v>
      </c>
      <c r="G531" s="66" t="s">
        <v>1097</v>
      </c>
      <c r="H531" s="66">
        <v>2020</v>
      </c>
      <c r="I531" s="67">
        <f>Tabla2[[#This Row],[VALOR TEXTO]]*100000</f>
        <v>6.7477139254482017</v>
      </c>
      <c r="J531" s="68">
        <v>6.7477139254482014E-5</v>
      </c>
      <c r="K531" s="66">
        <v>130</v>
      </c>
      <c r="L531" s="69" t="s">
        <v>1194</v>
      </c>
    </row>
    <row r="532" spans="1:12" ht="30">
      <c r="A532" s="23">
        <v>1</v>
      </c>
      <c r="B532" s="66" t="s">
        <v>1072</v>
      </c>
      <c r="C532" s="66" t="s">
        <v>1072</v>
      </c>
      <c r="D532" s="66" t="s">
        <v>1087</v>
      </c>
      <c r="E532" s="66" t="s">
        <v>1095</v>
      </c>
      <c r="F532" s="66" t="s">
        <v>1187</v>
      </c>
      <c r="G532" s="66" t="s">
        <v>1097</v>
      </c>
      <c r="H532" s="66">
        <v>2021</v>
      </c>
      <c r="I532" s="67">
        <f>Tabla2[[#This Row],[VALOR TEXTO]]*100000</f>
        <v>7.8018055825743362</v>
      </c>
      <c r="J532" s="68">
        <v>7.8018055825743358E-5</v>
      </c>
      <c r="K532" s="66">
        <v>130</v>
      </c>
      <c r="L532" s="69" t="s">
        <v>1194</v>
      </c>
    </row>
    <row r="533" spans="1:12" ht="45">
      <c r="A533" s="23">
        <v>11</v>
      </c>
      <c r="B533" s="66" t="s">
        <v>161</v>
      </c>
      <c r="C533" s="66" t="s">
        <v>1075</v>
      </c>
      <c r="D533" s="66" t="s">
        <v>1092</v>
      </c>
      <c r="E533" s="66" t="s">
        <v>1095</v>
      </c>
      <c r="F533" s="66" t="s">
        <v>1187</v>
      </c>
      <c r="G533" s="66" t="s">
        <v>1097</v>
      </c>
      <c r="H533" s="66">
        <v>2019</v>
      </c>
      <c r="I533" s="67">
        <v>1.0104737448692804</v>
      </c>
      <c r="J533" s="68">
        <v>1.0104737448692804</v>
      </c>
      <c r="K533" s="66">
        <v>7</v>
      </c>
      <c r="L533" s="69" t="s">
        <v>1171</v>
      </c>
    </row>
    <row r="534" spans="1:12" ht="45">
      <c r="A534" s="23">
        <v>11</v>
      </c>
      <c r="B534" s="66" t="s">
        <v>161</v>
      </c>
      <c r="C534" s="66" t="s">
        <v>1075</v>
      </c>
      <c r="D534" s="66" t="s">
        <v>1093</v>
      </c>
      <c r="E534" s="66" t="s">
        <v>1095</v>
      </c>
      <c r="F534" s="66" t="s">
        <v>1187</v>
      </c>
      <c r="G534" s="66" t="s">
        <v>1097</v>
      </c>
      <c r="H534" s="66">
        <v>2019</v>
      </c>
      <c r="I534" s="67">
        <v>0.89323048304587827</v>
      </c>
      <c r="J534" s="68">
        <v>0.89323048304587827</v>
      </c>
      <c r="K534" s="66">
        <v>4</v>
      </c>
      <c r="L534" s="69" t="s">
        <v>1171</v>
      </c>
    </row>
    <row r="535" spans="1:12" ht="45">
      <c r="A535" s="23">
        <v>11</v>
      </c>
      <c r="B535" s="66" t="s">
        <v>161</v>
      </c>
      <c r="C535" s="66" t="s">
        <v>1075</v>
      </c>
      <c r="D535" s="66" t="s">
        <v>1094</v>
      </c>
      <c r="E535" s="66" t="s">
        <v>1095</v>
      </c>
      <c r="F535" s="66" t="s">
        <v>1187</v>
      </c>
      <c r="G535" s="66" t="s">
        <v>1097</v>
      </c>
      <c r="H535" s="66">
        <v>2019</v>
      </c>
      <c r="I535" s="67">
        <v>0.92568644461032545</v>
      </c>
      <c r="J535" s="68">
        <v>0.92568644461032545</v>
      </c>
      <c r="K535" s="66">
        <v>5</v>
      </c>
      <c r="L535" s="69" t="s">
        <v>1171</v>
      </c>
    </row>
    <row r="536" spans="1:12" ht="30">
      <c r="A536" s="23">
        <v>1</v>
      </c>
      <c r="B536" s="66" t="s">
        <v>1072</v>
      </c>
      <c r="C536" s="66" t="s">
        <v>1072</v>
      </c>
      <c r="D536" s="66" t="s">
        <v>1092</v>
      </c>
      <c r="E536" s="66" t="s">
        <v>1095</v>
      </c>
      <c r="F536" s="66" t="s">
        <v>1187</v>
      </c>
      <c r="G536" s="66" t="s">
        <v>1097</v>
      </c>
      <c r="H536" s="66">
        <v>2019</v>
      </c>
      <c r="I536" s="67">
        <v>0.89917912389891885</v>
      </c>
      <c r="J536" s="68">
        <v>0.89917912389891885</v>
      </c>
      <c r="K536" s="66">
        <v>7</v>
      </c>
      <c r="L536" s="69" t="s">
        <v>1171</v>
      </c>
    </row>
    <row r="537" spans="1:12" ht="45">
      <c r="A537" s="23">
        <v>1</v>
      </c>
      <c r="B537" s="66" t="s">
        <v>1072</v>
      </c>
      <c r="C537" s="66" t="s">
        <v>1072</v>
      </c>
      <c r="D537" s="66" t="s">
        <v>1093</v>
      </c>
      <c r="E537" s="66" t="s">
        <v>1095</v>
      </c>
      <c r="F537" s="66" t="s">
        <v>1187</v>
      </c>
      <c r="G537" s="66" t="s">
        <v>1097</v>
      </c>
      <c r="H537" s="66">
        <v>2019</v>
      </c>
      <c r="I537" s="67">
        <v>0.93510035625699317</v>
      </c>
      <c r="J537" s="68">
        <v>0.93510035625699317</v>
      </c>
      <c r="K537" s="66">
        <v>4</v>
      </c>
      <c r="L537" s="69" t="s">
        <v>1171</v>
      </c>
    </row>
    <row r="538" spans="1:12" ht="30">
      <c r="A538" s="23">
        <v>1</v>
      </c>
      <c r="B538" s="66" t="s">
        <v>1072</v>
      </c>
      <c r="C538" s="66" t="s">
        <v>1072</v>
      </c>
      <c r="D538" s="66" t="s">
        <v>1094</v>
      </c>
      <c r="E538" s="66" t="s">
        <v>1095</v>
      </c>
      <c r="F538" s="66" t="s">
        <v>1187</v>
      </c>
      <c r="G538" s="66" t="s">
        <v>1097</v>
      </c>
      <c r="H538" s="66">
        <v>2019</v>
      </c>
      <c r="I538" s="67">
        <v>0.94525604596470647</v>
      </c>
      <c r="J538" s="68">
        <v>0.94525604596470647</v>
      </c>
      <c r="K538" s="66">
        <v>5</v>
      </c>
      <c r="L538" s="69" t="s">
        <v>1171</v>
      </c>
    </row>
    <row r="539" spans="1:12" ht="30">
      <c r="A539" s="23">
        <v>11001</v>
      </c>
      <c r="B539" s="66" t="s">
        <v>161</v>
      </c>
      <c r="C539" s="66" t="s">
        <v>161</v>
      </c>
      <c r="D539" s="66" t="s">
        <v>1092</v>
      </c>
      <c r="E539" s="66" t="s">
        <v>1095</v>
      </c>
      <c r="F539" s="66" t="s">
        <v>1187</v>
      </c>
      <c r="G539" s="66" t="s">
        <v>1097</v>
      </c>
      <c r="H539" s="66">
        <v>2020</v>
      </c>
      <c r="I539" s="67">
        <v>0.94889436926201476</v>
      </c>
      <c r="J539" s="68">
        <v>0.94889436926201476</v>
      </c>
      <c r="K539" s="66">
        <v>7</v>
      </c>
      <c r="L539" s="69" t="s">
        <v>1171</v>
      </c>
    </row>
    <row r="540" spans="1:12" ht="45">
      <c r="A540" s="23">
        <v>11001</v>
      </c>
      <c r="B540" s="66" t="s">
        <v>161</v>
      </c>
      <c r="C540" s="66" t="s">
        <v>161</v>
      </c>
      <c r="D540" s="66" t="s">
        <v>1093</v>
      </c>
      <c r="E540" s="66" t="s">
        <v>1095</v>
      </c>
      <c r="F540" s="66" t="s">
        <v>1187</v>
      </c>
      <c r="G540" s="66" t="s">
        <v>1097</v>
      </c>
      <c r="H540" s="66">
        <v>2020</v>
      </c>
      <c r="I540" s="67">
        <v>0.8155865956520838</v>
      </c>
      <c r="J540" s="68">
        <v>0.8155865956520838</v>
      </c>
      <c r="K540" s="66">
        <v>4</v>
      </c>
      <c r="L540" s="69" t="s">
        <v>1171</v>
      </c>
    </row>
    <row r="541" spans="1:12" ht="30">
      <c r="A541" s="23">
        <v>11001</v>
      </c>
      <c r="B541" s="66" t="s">
        <v>161</v>
      </c>
      <c r="C541" s="66" t="s">
        <v>161</v>
      </c>
      <c r="D541" s="66" t="s">
        <v>1094</v>
      </c>
      <c r="E541" s="66" t="s">
        <v>1095</v>
      </c>
      <c r="F541" s="66" t="s">
        <v>1187</v>
      </c>
      <c r="G541" s="66" t="s">
        <v>1097</v>
      </c>
      <c r="H541" s="66">
        <v>2020</v>
      </c>
      <c r="I541" s="67">
        <v>0.84724255241825575</v>
      </c>
      <c r="J541" s="68">
        <v>0.84724255241825575</v>
      </c>
      <c r="K541" s="66">
        <v>5</v>
      </c>
      <c r="L541" s="69" t="s">
        <v>1171</v>
      </c>
    </row>
    <row r="542" spans="1:12" ht="45">
      <c r="A542" s="23">
        <v>11</v>
      </c>
      <c r="B542" s="66" t="s">
        <v>161</v>
      </c>
      <c r="C542" s="66" t="s">
        <v>1075</v>
      </c>
      <c r="D542" s="66" t="s">
        <v>1092</v>
      </c>
      <c r="E542" s="66" t="s">
        <v>1095</v>
      </c>
      <c r="F542" s="66" t="s">
        <v>1187</v>
      </c>
      <c r="G542" s="66" t="s">
        <v>1097</v>
      </c>
      <c r="H542" s="66">
        <v>2020</v>
      </c>
      <c r="I542" s="67">
        <v>0.94889436926201476</v>
      </c>
      <c r="J542" s="68">
        <v>0.94889436926201476</v>
      </c>
      <c r="K542" s="66">
        <v>7</v>
      </c>
      <c r="L542" s="69" t="s">
        <v>1171</v>
      </c>
    </row>
    <row r="543" spans="1:12" ht="45">
      <c r="A543" s="23">
        <v>11</v>
      </c>
      <c r="B543" s="66" t="s">
        <v>161</v>
      </c>
      <c r="C543" s="66" t="s">
        <v>1075</v>
      </c>
      <c r="D543" s="66" t="s">
        <v>1093</v>
      </c>
      <c r="E543" s="66" t="s">
        <v>1095</v>
      </c>
      <c r="F543" s="66" t="s">
        <v>1187</v>
      </c>
      <c r="G543" s="66" t="s">
        <v>1097</v>
      </c>
      <c r="H543" s="66">
        <v>2020</v>
      </c>
      <c r="I543" s="67">
        <v>0.8155865956520838</v>
      </c>
      <c r="J543" s="68">
        <v>0.8155865956520838</v>
      </c>
      <c r="K543" s="66">
        <v>4</v>
      </c>
      <c r="L543" s="69" t="s">
        <v>1171</v>
      </c>
    </row>
    <row r="544" spans="1:12" ht="45">
      <c r="A544" s="23">
        <v>11</v>
      </c>
      <c r="B544" s="66" t="s">
        <v>161</v>
      </c>
      <c r="C544" s="66" t="s">
        <v>1075</v>
      </c>
      <c r="D544" s="66" t="s">
        <v>1094</v>
      </c>
      <c r="E544" s="66" t="s">
        <v>1095</v>
      </c>
      <c r="F544" s="66" t="s">
        <v>1187</v>
      </c>
      <c r="G544" s="66" t="s">
        <v>1097</v>
      </c>
      <c r="H544" s="66">
        <v>2020</v>
      </c>
      <c r="I544" s="67">
        <v>0.84724255241825575</v>
      </c>
      <c r="J544" s="68">
        <v>0.84724255241825575</v>
      </c>
      <c r="K544" s="66">
        <v>5</v>
      </c>
      <c r="L544" s="69" t="s">
        <v>1171</v>
      </c>
    </row>
    <row r="545" spans="1:12" ht="30">
      <c r="A545" s="23">
        <v>1</v>
      </c>
      <c r="B545" s="66" t="s">
        <v>1072</v>
      </c>
      <c r="C545" s="66" t="s">
        <v>1072</v>
      </c>
      <c r="D545" s="66" t="s">
        <v>1092</v>
      </c>
      <c r="E545" s="66" t="s">
        <v>1095</v>
      </c>
      <c r="F545" s="66" t="s">
        <v>1187</v>
      </c>
      <c r="G545" s="66" t="s">
        <v>1097</v>
      </c>
      <c r="H545" s="66">
        <v>2020</v>
      </c>
      <c r="I545" s="67">
        <v>0.89021123917219924</v>
      </c>
      <c r="J545" s="68">
        <v>0.89021123917219924</v>
      </c>
      <c r="K545" s="66">
        <v>7</v>
      </c>
      <c r="L545" s="69" t="s">
        <v>1171</v>
      </c>
    </row>
    <row r="546" spans="1:12" ht="45">
      <c r="A546" s="23">
        <v>1</v>
      </c>
      <c r="B546" s="66" t="s">
        <v>1072</v>
      </c>
      <c r="C546" s="66" t="s">
        <v>1072</v>
      </c>
      <c r="D546" s="66" t="s">
        <v>1093</v>
      </c>
      <c r="E546" s="66" t="s">
        <v>1095</v>
      </c>
      <c r="F546" s="66" t="s">
        <v>1187</v>
      </c>
      <c r="G546" s="66" t="s">
        <v>1097</v>
      </c>
      <c r="H546" s="66">
        <v>2020</v>
      </c>
      <c r="I546" s="67">
        <v>0.87866651482726543</v>
      </c>
      <c r="J546" s="68">
        <v>0.87866651482726543</v>
      </c>
      <c r="K546" s="66">
        <v>4</v>
      </c>
      <c r="L546" s="69" t="s">
        <v>1171</v>
      </c>
    </row>
    <row r="547" spans="1:12" ht="30">
      <c r="A547" s="23">
        <v>1</v>
      </c>
      <c r="B547" s="66" t="s">
        <v>1072</v>
      </c>
      <c r="C547" s="66" t="s">
        <v>1072</v>
      </c>
      <c r="D547" s="66" t="s">
        <v>1094</v>
      </c>
      <c r="E547" s="66" t="s">
        <v>1095</v>
      </c>
      <c r="F547" s="66" t="s">
        <v>1187</v>
      </c>
      <c r="G547" s="66" t="s">
        <v>1097</v>
      </c>
      <c r="H547" s="66">
        <v>2020</v>
      </c>
      <c r="I547" s="67">
        <v>0.90495902581537846</v>
      </c>
      <c r="J547" s="68">
        <v>0.90495902581537846</v>
      </c>
      <c r="K547" s="66">
        <v>5</v>
      </c>
      <c r="L547" s="69" t="s">
        <v>1171</v>
      </c>
    </row>
    <row r="548" spans="1:12" ht="30">
      <c r="A548" s="23">
        <v>11001</v>
      </c>
      <c r="B548" s="66" t="s">
        <v>161</v>
      </c>
      <c r="C548" s="66" t="s">
        <v>161</v>
      </c>
      <c r="D548" s="66" t="s">
        <v>1092</v>
      </c>
      <c r="E548" s="66" t="s">
        <v>1095</v>
      </c>
      <c r="F548" s="66" t="s">
        <v>1187</v>
      </c>
      <c r="G548" s="66" t="s">
        <v>1097</v>
      </c>
      <c r="H548" s="66">
        <v>2021</v>
      </c>
      <c r="I548" s="67">
        <v>0.83772237454568643</v>
      </c>
      <c r="J548" s="68">
        <v>0.83772237454568643</v>
      </c>
      <c r="K548" s="66">
        <v>7</v>
      </c>
      <c r="L548" s="69" t="s">
        <v>1171</v>
      </c>
    </row>
    <row r="549" spans="1:12" ht="45">
      <c r="A549" s="23">
        <v>11001</v>
      </c>
      <c r="B549" s="66" t="s">
        <v>161</v>
      </c>
      <c r="C549" s="66" t="s">
        <v>161</v>
      </c>
      <c r="D549" s="66" t="s">
        <v>1093</v>
      </c>
      <c r="E549" s="66" t="s">
        <v>1095</v>
      </c>
      <c r="F549" s="66" t="s">
        <v>1187</v>
      </c>
      <c r="G549" s="66" t="s">
        <v>1097</v>
      </c>
      <c r="H549" s="66">
        <v>2021</v>
      </c>
      <c r="I549" s="67">
        <v>0.7367319177878382</v>
      </c>
      <c r="J549" s="68">
        <v>0.7367319177878382</v>
      </c>
      <c r="K549" s="66">
        <v>4</v>
      </c>
      <c r="L549" s="69" t="s">
        <v>1171</v>
      </c>
    </row>
    <row r="550" spans="1:12" ht="30">
      <c r="A550" s="23">
        <v>11001</v>
      </c>
      <c r="B550" s="66" t="s">
        <v>161</v>
      </c>
      <c r="C550" s="66" t="s">
        <v>161</v>
      </c>
      <c r="D550" s="66" t="s">
        <v>1094</v>
      </c>
      <c r="E550" s="66" t="s">
        <v>1095</v>
      </c>
      <c r="F550" s="66" t="s">
        <v>1187</v>
      </c>
      <c r="G550" s="66" t="s">
        <v>1097</v>
      </c>
      <c r="H550" s="66">
        <v>2021</v>
      </c>
      <c r="I550" s="67">
        <v>0.77906904864931692</v>
      </c>
      <c r="J550" s="68">
        <v>0.77906904864931692</v>
      </c>
      <c r="K550" s="66">
        <v>5</v>
      </c>
      <c r="L550" s="69" t="s">
        <v>1171</v>
      </c>
    </row>
    <row r="551" spans="1:12" ht="45">
      <c r="A551" s="23">
        <v>11</v>
      </c>
      <c r="B551" s="66" t="s">
        <v>161</v>
      </c>
      <c r="C551" s="66" t="s">
        <v>1075</v>
      </c>
      <c r="D551" s="66" t="s">
        <v>1092</v>
      </c>
      <c r="E551" s="66" t="s">
        <v>1095</v>
      </c>
      <c r="F551" s="66" t="s">
        <v>1187</v>
      </c>
      <c r="G551" s="66" t="s">
        <v>1097</v>
      </c>
      <c r="H551" s="66">
        <v>2021</v>
      </c>
      <c r="I551" s="67">
        <v>0.83772237454568643</v>
      </c>
      <c r="J551" s="68">
        <v>0.83772237454568643</v>
      </c>
      <c r="K551" s="66">
        <v>7</v>
      </c>
      <c r="L551" s="69" t="s">
        <v>1171</v>
      </c>
    </row>
    <row r="552" spans="1:12" ht="45">
      <c r="A552" s="23">
        <v>11</v>
      </c>
      <c r="B552" s="66" t="s">
        <v>161</v>
      </c>
      <c r="C552" s="66" t="s">
        <v>1075</v>
      </c>
      <c r="D552" s="66" t="s">
        <v>1093</v>
      </c>
      <c r="E552" s="66" t="s">
        <v>1095</v>
      </c>
      <c r="F552" s="66" t="s">
        <v>1187</v>
      </c>
      <c r="G552" s="66" t="s">
        <v>1097</v>
      </c>
      <c r="H552" s="66">
        <v>2021</v>
      </c>
      <c r="I552" s="67">
        <v>0.7367319177878382</v>
      </c>
      <c r="J552" s="68">
        <v>0.7367319177878382</v>
      </c>
      <c r="K552" s="66">
        <v>4</v>
      </c>
      <c r="L552" s="69" t="s">
        <v>1171</v>
      </c>
    </row>
    <row r="553" spans="1:12" ht="45">
      <c r="A553" s="23">
        <v>11</v>
      </c>
      <c r="B553" s="66" t="s">
        <v>161</v>
      </c>
      <c r="C553" s="66" t="s">
        <v>1075</v>
      </c>
      <c r="D553" s="66" t="s">
        <v>1094</v>
      </c>
      <c r="E553" s="66" t="s">
        <v>1095</v>
      </c>
      <c r="F553" s="66" t="s">
        <v>1187</v>
      </c>
      <c r="G553" s="66" t="s">
        <v>1097</v>
      </c>
      <c r="H553" s="66">
        <v>2021</v>
      </c>
      <c r="I553" s="67">
        <v>0.77906904864931692</v>
      </c>
      <c r="J553" s="68">
        <v>0.77906904864931692</v>
      </c>
      <c r="K553" s="66">
        <v>5</v>
      </c>
      <c r="L553" s="69" t="s">
        <v>1171</v>
      </c>
    </row>
    <row r="554" spans="1:12" ht="30">
      <c r="A554" s="23">
        <v>1</v>
      </c>
      <c r="B554" s="66" t="s">
        <v>1072</v>
      </c>
      <c r="C554" s="66" t="s">
        <v>1072</v>
      </c>
      <c r="D554" s="66" t="s">
        <v>1092</v>
      </c>
      <c r="E554" s="66" t="s">
        <v>1095</v>
      </c>
      <c r="F554" s="66" t="s">
        <v>1187</v>
      </c>
      <c r="G554" s="66" t="s">
        <v>1097</v>
      </c>
      <c r="H554" s="66">
        <v>2021</v>
      </c>
      <c r="I554" s="67">
        <v>0.86978186380966171</v>
      </c>
      <c r="J554" s="68">
        <v>0.86978186380966171</v>
      </c>
      <c r="K554" s="66">
        <v>7</v>
      </c>
      <c r="L554" s="69" t="s">
        <v>1171</v>
      </c>
    </row>
    <row r="555" spans="1:12" ht="45">
      <c r="A555" s="23">
        <v>1</v>
      </c>
      <c r="B555" s="66" t="s">
        <v>1072</v>
      </c>
      <c r="C555" s="66" t="s">
        <v>1072</v>
      </c>
      <c r="D555" s="66" t="s">
        <v>1093</v>
      </c>
      <c r="E555" s="66" t="s">
        <v>1095</v>
      </c>
      <c r="F555" s="66" t="s">
        <v>1187</v>
      </c>
      <c r="G555" s="66" t="s">
        <v>1097</v>
      </c>
      <c r="H555" s="66">
        <v>2021</v>
      </c>
      <c r="I555" s="67">
        <v>0.86477034168235123</v>
      </c>
      <c r="J555" s="68">
        <v>0.86477034168235123</v>
      </c>
      <c r="K555" s="66">
        <v>4</v>
      </c>
      <c r="L555" s="69" t="s">
        <v>1171</v>
      </c>
    </row>
    <row r="556" spans="1:12" ht="30">
      <c r="A556" s="23">
        <v>1</v>
      </c>
      <c r="B556" s="66" t="s">
        <v>1072</v>
      </c>
      <c r="C556" s="66" t="s">
        <v>1072</v>
      </c>
      <c r="D556" s="66" t="s">
        <v>1094</v>
      </c>
      <c r="E556" s="66" t="s">
        <v>1095</v>
      </c>
      <c r="F556" s="66" t="s">
        <v>1187</v>
      </c>
      <c r="G556" s="66" t="s">
        <v>1097</v>
      </c>
      <c r="H556" s="66">
        <v>2021</v>
      </c>
      <c r="I556" s="67">
        <v>0.86438893868030386</v>
      </c>
      <c r="J556" s="68">
        <v>0.86438893868030386</v>
      </c>
      <c r="K556" s="66">
        <v>5</v>
      </c>
      <c r="L556" s="69" t="s">
        <v>1171</v>
      </c>
    </row>
    <row r="557" spans="1:12" ht="30">
      <c r="A557" s="23">
        <v>11001</v>
      </c>
      <c r="B557" s="66" t="s">
        <v>161</v>
      </c>
      <c r="C557" s="66" t="s">
        <v>161</v>
      </c>
      <c r="D557" s="66" t="s">
        <v>1089</v>
      </c>
      <c r="E557" s="66" t="s">
        <v>1095</v>
      </c>
      <c r="F557" s="66" t="s">
        <v>1187</v>
      </c>
      <c r="G557" s="66" t="s">
        <v>1097</v>
      </c>
      <c r="H557" s="66">
        <v>2018</v>
      </c>
      <c r="I557" s="67">
        <v>0.93073859058105224</v>
      </c>
      <c r="J557" s="68">
        <v>0.93073859058105224</v>
      </c>
      <c r="K557" s="66">
        <v>52</v>
      </c>
      <c r="L557" s="69" t="s">
        <v>1171</v>
      </c>
    </row>
    <row r="558" spans="1:12" ht="30">
      <c r="A558" s="23">
        <v>11001</v>
      </c>
      <c r="B558" s="66" t="s">
        <v>161</v>
      </c>
      <c r="C558" s="66" t="s">
        <v>161</v>
      </c>
      <c r="D558" s="66" t="s">
        <v>1089</v>
      </c>
      <c r="E558" s="66" t="s">
        <v>1095</v>
      </c>
      <c r="F558" s="66" t="s">
        <v>1187</v>
      </c>
      <c r="G558" s="66" t="s">
        <v>1097</v>
      </c>
      <c r="H558" s="66">
        <v>2019</v>
      </c>
      <c r="I558" s="67">
        <v>0.88983669522109787</v>
      </c>
      <c r="J558" s="68">
        <v>0.88983669522109787</v>
      </c>
      <c r="K558" s="66">
        <v>52</v>
      </c>
      <c r="L558" s="69" t="s">
        <v>1171</v>
      </c>
    </row>
    <row r="559" spans="1:12" ht="30">
      <c r="A559" s="23">
        <v>11001</v>
      </c>
      <c r="B559" s="66" t="s">
        <v>161</v>
      </c>
      <c r="C559" s="66" t="s">
        <v>161</v>
      </c>
      <c r="D559" s="66" t="s">
        <v>1089</v>
      </c>
      <c r="E559" s="66" t="s">
        <v>1095</v>
      </c>
      <c r="F559" s="66" t="s">
        <v>1187</v>
      </c>
      <c r="G559" s="66" t="s">
        <v>1097</v>
      </c>
      <c r="H559" s="66">
        <v>2020</v>
      </c>
      <c r="I559" s="67">
        <v>0.82742151019516386</v>
      </c>
      <c r="J559" s="68">
        <v>0.82742151019516386</v>
      </c>
      <c r="K559" s="66">
        <v>52</v>
      </c>
      <c r="L559" s="69" t="s">
        <v>1171</v>
      </c>
    </row>
    <row r="560" spans="1:12" ht="30">
      <c r="A560" s="23">
        <v>11001</v>
      </c>
      <c r="B560" s="66" t="s">
        <v>161</v>
      </c>
      <c r="C560" s="66" t="s">
        <v>161</v>
      </c>
      <c r="D560" s="66" t="s">
        <v>1089</v>
      </c>
      <c r="E560" s="66" t="s">
        <v>1095</v>
      </c>
      <c r="F560" s="66" t="s">
        <v>1187</v>
      </c>
      <c r="G560" s="66" t="s">
        <v>1097</v>
      </c>
      <c r="H560" s="66">
        <v>2021</v>
      </c>
      <c r="I560" s="67">
        <v>0.76183470536190701</v>
      </c>
      <c r="J560" s="68">
        <v>0.76183470536190701</v>
      </c>
      <c r="K560" s="66">
        <v>52</v>
      </c>
      <c r="L560" s="69" t="s">
        <v>1171</v>
      </c>
    </row>
    <row r="561" spans="1:12" ht="30">
      <c r="A561" s="23">
        <v>11001</v>
      </c>
      <c r="B561" s="66" t="s">
        <v>161</v>
      </c>
      <c r="C561" s="66" t="s">
        <v>161</v>
      </c>
      <c r="D561" s="66" t="s">
        <v>1091</v>
      </c>
      <c r="E561" s="66" t="s">
        <v>1095</v>
      </c>
      <c r="F561" s="66" t="s">
        <v>1187</v>
      </c>
      <c r="G561" s="66" t="s">
        <v>1279</v>
      </c>
      <c r="H561" s="66">
        <v>2018</v>
      </c>
      <c r="I561" s="67">
        <v>1.0545396838756966</v>
      </c>
      <c r="J561" s="68">
        <v>1.0545396838756966</v>
      </c>
      <c r="K561" s="66">
        <v>54</v>
      </c>
      <c r="L561" s="69" t="s">
        <v>1171</v>
      </c>
    </row>
    <row r="562" spans="1:12" ht="30">
      <c r="A562" s="23">
        <v>11001</v>
      </c>
      <c r="B562" s="66" t="s">
        <v>161</v>
      </c>
      <c r="C562" s="66" t="s">
        <v>161</v>
      </c>
      <c r="D562" s="66" t="s">
        <v>1091</v>
      </c>
      <c r="E562" s="66" t="s">
        <v>1095</v>
      </c>
      <c r="F562" s="66" t="s">
        <v>1187</v>
      </c>
      <c r="G562" s="66" t="s">
        <v>1279</v>
      </c>
      <c r="H562" s="66">
        <v>2019</v>
      </c>
      <c r="I562" s="67">
        <v>1.0245346840301195</v>
      </c>
      <c r="J562" s="68">
        <v>1.0245346840301195</v>
      </c>
      <c r="K562" s="66">
        <v>54</v>
      </c>
      <c r="L562" s="69" t="s">
        <v>1171</v>
      </c>
    </row>
    <row r="563" spans="1:12" ht="30">
      <c r="A563" s="23">
        <v>11001</v>
      </c>
      <c r="B563" s="66" t="s">
        <v>161</v>
      </c>
      <c r="C563" s="66" t="s">
        <v>161</v>
      </c>
      <c r="D563" s="66" t="s">
        <v>1091</v>
      </c>
      <c r="E563" s="66" t="s">
        <v>1095</v>
      </c>
      <c r="F563" s="66" t="s">
        <v>1187</v>
      </c>
      <c r="G563" s="66" t="s">
        <v>1279</v>
      </c>
      <c r="H563" s="66">
        <v>2020</v>
      </c>
      <c r="I563" s="67">
        <v>0.97715461724660646</v>
      </c>
      <c r="J563" s="68">
        <v>0.97715461724660646</v>
      </c>
      <c r="K563" s="66">
        <v>54</v>
      </c>
      <c r="L563" s="69" t="s">
        <v>1171</v>
      </c>
    </row>
    <row r="564" spans="1:12" ht="30">
      <c r="A564" s="23">
        <v>11001</v>
      </c>
      <c r="B564" s="66" t="s">
        <v>161</v>
      </c>
      <c r="C564" s="66" t="s">
        <v>161</v>
      </c>
      <c r="D564" s="66" t="s">
        <v>1091</v>
      </c>
      <c r="E564" s="66" t="s">
        <v>1095</v>
      </c>
      <c r="F564" s="66" t="s">
        <v>1187</v>
      </c>
      <c r="G564" s="66" t="s">
        <v>1279</v>
      </c>
      <c r="H564" s="66">
        <v>2021</v>
      </c>
      <c r="I564" s="67">
        <v>0.94576599144819251</v>
      </c>
      <c r="J564" s="68">
        <v>0.94576599144819251</v>
      </c>
      <c r="K564" s="66">
        <v>54</v>
      </c>
      <c r="L564" s="69" t="s">
        <v>1171</v>
      </c>
    </row>
    <row r="565" spans="1:12" ht="30">
      <c r="A565" s="23">
        <v>11001</v>
      </c>
      <c r="B565" s="66" t="s">
        <v>161</v>
      </c>
      <c r="C565" s="66" t="s">
        <v>161</v>
      </c>
      <c r="D565" s="66" t="s">
        <v>1090</v>
      </c>
      <c r="E565" s="66" t="s">
        <v>1095</v>
      </c>
      <c r="F565" s="66" t="s">
        <v>1187</v>
      </c>
      <c r="G565" s="66" t="s">
        <v>1098</v>
      </c>
      <c r="H565" s="66">
        <v>2018</v>
      </c>
      <c r="I565" s="67">
        <v>0.99673817309024648</v>
      </c>
      <c r="J565" s="68">
        <v>0.99673817309024648</v>
      </c>
      <c r="K565" s="66">
        <v>53</v>
      </c>
      <c r="L565" s="69" t="s">
        <v>1171</v>
      </c>
    </row>
    <row r="566" spans="1:12" ht="30">
      <c r="A566" s="23">
        <v>11001</v>
      </c>
      <c r="B566" s="66" t="s">
        <v>161</v>
      </c>
      <c r="C566" s="66" t="s">
        <v>161</v>
      </c>
      <c r="D566" s="66" t="s">
        <v>1090</v>
      </c>
      <c r="E566" s="66" t="s">
        <v>1095</v>
      </c>
      <c r="F566" s="66" t="s">
        <v>1187</v>
      </c>
      <c r="G566" s="66" t="s">
        <v>1098</v>
      </c>
      <c r="H566" s="66">
        <v>2019</v>
      </c>
      <c r="I566" s="67">
        <v>0.99797206927797621</v>
      </c>
      <c r="J566" s="68">
        <v>0.99797206927797621</v>
      </c>
      <c r="K566" s="66">
        <v>53</v>
      </c>
      <c r="L566" s="69" t="s">
        <v>1171</v>
      </c>
    </row>
    <row r="567" spans="1:12" ht="30">
      <c r="A567" s="23">
        <v>11001</v>
      </c>
      <c r="B567" s="66" t="s">
        <v>161</v>
      </c>
      <c r="C567" s="66" t="s">
        <v>161</v>
      </c>
      <c r="D567" s="66" t="s">
        <v>1090</v>
      </c>
      <c r="E567" s="66" t="s">
        <v>1095</v>
      </c>
      <c r="F567" s="66" t="s">
        <v>1187</v>
      </c>
      <c r="G567" s="66" t="s">
        <v>1098</v>
      </c>
      <c r="H567" s="66">
        <v>2020</v>
      </c>
      <c r="I567" s="67">
        <v>0.98590398565171888</v>
      </c>
      <c r="J567" s="68">
        <v>0.98590398565171888</v>
      </c>
      <c r="K567" s="66">
        <v>53</v>
      </c>
      <c r="L567" s="69" t="s">
        <v>1171</v>
      </c>
    </row>
    <row r="568" spans="1:12" ht="30">
      <c r="A568" s="23">
        <v>11001</v>
      </c>
      <c r="B568" s="66" t="s">
        <v>161</v>
      </c>
      <c r="C568" s="66" t="s">
        <v>161</v>
      </c>
      <c r="D568" s="66" t="s">
        <v>1090</v>
      </c>
      <c r="E568" s="66" t="s">
        <v>1095</v>
      </c>
      <c r="F568" s="66" t="s">
        <v>1187</v>
      </c>
      <c r="G568" s="66" t="s">
        <v>1098</v>
      </c>
      <c r="H568" s="66">
        <v>2021</v>
      </c>
      <c r="I568" s="67">
        <v>0.9925320686136867</v>
      </c>
      <c r="J568" s="68">
        <v>0.9925320686136867</v>
      </c>
      <c r="K568" s="66">
        <v>53</v>
      </c>
      <c r="L568" s="69" t="s">
        <v>1171</v>
      </c>
    </row>
    <row r="569" spans="1:12" ht="45">
      <c r="A569" s="23">
        <v>11</v>
      </c>
      <c r="B569" s="66" t="s">
        <v>161</v>
      </c>
      <c r="C569" s="66" t="s">
        <v>1075</v>
      </c>
      <c r="D569" s="66" t="s">
        <v>1089</v>
      </c>
      <c r="E569" s="66" t="s">
        <v>1095</v>
      </c>
      <c r="F569" s="66" t="s">
        <v>1187</v>
      </c>
      <c r="G569" s="66" t="s">
        <v>1097</v>
      </c>
      <c r="H569" s="66">
        <v>2018</v>
      </c>
      <c r="I569" s="67">
        <v>0.93073859058105224</v>
      </c>
      <c r="J569" s="68">
        <v>0.93073859058105224</v>
      </c>
      <c r="K569" s="66">
        <v>52</v>
      </c>
      <c r="L569" s="69" t="s">
        <v>1171</v>
      </c>
    </row>
    <row r="570" spans="1:12" ht="45">
      <c r="A570" s="23">
        <v>11</v>
      </c>
      <c r="B570" s="66" t="s">
        <v>161</v>
      </c>
      <c r="C570" s="66" t="s">
        <v>1075</v>
      </c>
      <c r="D570" s="66" t="s">
        <v>1089</v>
      </c>
      <c r="E570" s="66" t="s">
        <v>1095</v>
      </c>
      <c r="F570" s="66" t="s">
        <v>1187</v>
      </c>
      <c r="G570" s="66" t="s">
        <v>1097</v>
      </c>
      <c r="H570" s="66">
        <v>2019</v>
      </c>
      <c r="I570" s="67">
        <v>0.88983669522109787</v>
      </c>
      <c r="J570" s="68">
        <v>0.88983669522109787</v>
      </c>
      <c r="K570" s="66">
        <v>52</v>
      </c>
      <c r="L570" s="69" t="s">
        <v>1171</v>
      </c>
    </row>
    <row r="571" spans="1:12" ht="45">
      <c r="A571" s="23">
        <v>11</v>
      </c>
      <c r="B571" s="66" t="s">
        <v>161</v>
      </c>
      <c r="C571" s="66" t="s">
        <v>1075</v>
      </c>
      <c r="D571" s="66" t="s">
        <v>1089</v>
      </c>
      <c r="E571" s="66" t="s">
        <v>1095</v>
      </c>
      <c r="F571" s="66" t="s">
        <v>1187</v>
      </c>
      <c r="G571" s="66" t="s">
        <v>1097</v>
      </c>
      <c r="H571" s="66">
        <v>2020</v>
      </c>
      <c r="I571" s="67">
        <v>0.82742151019516386</v>
      </c>
      <c r="J571" s="68">
        <v>0.82742151019516386</v>
      </c>
      <c r="K571" s="66">
        <v>52</v>
      </c>
      <c r="L571" s="69" t="s">
        <v>1171</v>
      </c>
    </row>
    <row r="572" spans="1:12" ht="45">
      <c r="A572" s="23">
        <v>11</v>
      </c>
      <c r="B572" s="66" t="s">
        <v>161</v>
      </c>
      <c r="C572" s="66" t="s">
        <v>1075</v>
      </c>
      <c r="D572" s="66" t="s">
        <v>1089</v>
      </c>
      <c r="E572" s="66" t="s">
        <v>1095</v>
      </c>
      <c r="F572" s="66" t="s">
        <v>1187</v>
      </c>
      <c r="G572" s="66" t="s">
        <v>1097</v>
      </c>
      <c r="H572" s="66">
        <v>2021</v>
      </c>
      <c r="I572" s="67">
        <v>0.76183470536190701</v>
      </c>
      <c r="J572" s="68">
        <v>0.76183470536190701</v>
      </c>
      <c r="K572" s="66">
        <v>52</v>
      </c>
      <c r="L572" s="69" t="s">
        <v>1171</v>
      </c>
    </row>
    <row r="573" spans="1:12" ht="45">
      <c r="A573" s="23">
        <v>11</v>
      </c>
      <c r="B573" s="66" t="s">
        <v>161</v>
      </c>
      <c r="C573" s="66" t="s">
        <v>1075</v>
      </c>
      <c r="D573" s="66" t="s">
        <v>1091</v>
      </c>
      <c r="E573" s="66" t="s">
        <v>1095</v>
      </c>
      <c r="F573" s="66" t="s">
        <v>1187</v>
      </c>
      <c r="G573" s="66" t="s">
        <v>1279</v>
      </c>
      <c r="H573" s="66">
        <v>2018</v>
      </c>
      <c r="I573" s="67">
        <v>1.0545396838756966</v>
      </c>
      <c r="J573" s="68">
        <v>1.0545396838756966</v>
      </c>
      <c r="K573" s="66">
        <v>54</v>
      </c>
      <c r="L573" s="69" t="s">
        <v>1171</v>
      </c>
    </row>
    <row r="574" spans="1:12" ht="45">
      <c r="A574" s="23">
        <v>11</v>
      </c>
      <c r="B574" s="66" t="s">
        <v>161</v>
      </c>
      <c r="C574" s="66" t="s">
        <v>1075</v>
      </c>
      <c r="D574" s="66" t="s">
        <v>1091</v>
      </c>
      <c r="E574" s="66" t="s">
        <v>1095</v>
      </c>
      <c r="F574" s="66" t="s">
        <v>1187</v>
      </c>
      <c r="G574" s="66" t="s">
        <v>1279</v>
      </c>
      <c r="H574" s="66">
        <v>2019</v>
      </c>
      <c r="I574" s="67">
        <v>1.0245346840301195</v>
      </c>
      <c r="J574" s="68">
        <v>1.0245346840301195</v>
      </c>
      <c r="K574" s="66">
        <v>54</v>
      </c>
      <c r="L574" s="69" t="s">
        <v>1171</v>
      </c>
    </row>
    <row r="575" spans="1:12" ht="45">
      <c r="A575" s="23">
        <v>11</v>
      </c>
      <c r="B575" s="66" t="s">
        <v>161</v>
      </c>
      <c r="C575" s="66" t="s">
        <v>1075</v>
      </c>
      <c r="D575" s="66" t="s">
        <v>1091</v>
      </c>
      <c r="E575" s="66" t="s">
        <v>1095</v>
      </c>
      <c r="F575" s="66" t="s">
        <v>1187</v>
      </c>
      <c r="G575" s="66" t="s">
        <v>1279</v>
      </c>
      <c r="H575" s="66">
        <v>2020</v>
      </c>
      <c r="I575" s="67">
        <v>0.97715461724660646</v>
      </c>
      <c r="J575" s="68">
        <v>0.97715461724660646</v>
      </c>
      <c r="K575" s="66">
        <v>54</v>
      </c>
      <c r="L575" s="69" t="s">
        <v>1171</v>
      </c>
    </row>
    <row r="576" spans="1:12" ht="45">
      <c r="A576" s="23">
        <v>11</v>
      </c>
      <c r="B576" s="66" t="s">
        <v>161</v>
      </c>
      <c r="C576" s="66" t="s">
        <v>1075</v>
      </c>
      <c r="D576" s="66" t="s">
        <v>1091</v>
      </c>
      <c r="E576" s="66" t="s">
        <v>1095</v>
      </c>
      <c r="F576" s="66" t="s">
        <v>1187</v>
      </c>
      <c r="G576" s="66" t="s">
        <v>1279</v>
      </c>
      <c r="H576" s="66">
        <v>2021</v>
      </c>
      <c r="I576" s="67">
        <v>0.94576599144819251</v>
      </c>
      <c r="J576" s="68">
        <v>0.94576599144819251</v>
      </c>
      <c r="K576" s="66">
        <v>54</v>
      </c>
      <c r="L576" s="69" t="s">
        <v>1171</v>
      </c>
    </row>
    <row r="577" spans="1:12" ht="45">
      <c r="A577" s="23">
        <v>11</v>
      </c>
      <c r="B577" s="66" t="s">
        <v>161</v>
      </c>
      <c r="C577" s="66" t="s">
        <v>1075</v>
      </c>
      <c r="D577" s="66" t="s">
        <v>1090</v>
      </c>
      <c r="E577" s="66" t="s">
        <v>1095</v>
      </c>
      <c r="F577" s="66" t="s">
        <v>1187</v>
      </c>
      <c r="G577" s="66" t="s">
        <v>1098</v>
      </c>
      <c r="H577" s="66">
        <v>2018</v>
      </c>
      <c r="I577" s="67">
        <v>0.99673817309024648</v>
      </c>
      <c r="J577" s="68">
        <v>0.99673817309024648</v>
      </c>
      <c r="K577" s="66">
        <v>53</v>
      </c>
      <c r="L577" s="69" t="s">
        <v>1171</v>
      </c>
    </row>
    <row r="578" spans="1:12" ht="45">
      <c r="A578" s="23">
        <v>11</v>
      </c>
      <c r="B578" s="66" t="s">
        <v>161</v>
      </c>
      <c r="C578" s="66" t="s">
        <v>1075</v>
      </c>
      <c r="D578" s="66" t="s">
        <v>1090</v>
      </c>
      <c r="E578" s="66" t="s">
        <v>1095</v>
      </c>
      <c r="F578" s="66" t="s">
        <v>1187</v>
      </c>
      <c r="G578" s="66" t="s">
        <v>1098</v>
      </c>
      <c r="H578" s="66">
        <v>2019</v>
      </c>
      <c r="I578" s="67">
        <v>0.99797206927797621</v>
      </c>
      <c r="J578" s="68">
        <v>0.99797206927797621</v>
      </c>
      <c r="K578" s="66">
        <v>53</v>
      </c>
      <c r="L578" s="69" t="s">
        <v>1171</v>
      </c>
    </row>
    <row r="579" spans="1:12" ht="45">
      <c r="A579" s="23">
        <v>11</v>
      </c>
      <c r="B579" s="66" t="s">
        <v>161</v>
      </c>
      <c r="C579" s="66" t="s">
        <v>1075</v>
      </c>
      <c r="D579" s="66" t="s">
        <v>1090</v>
      </c>
      <c r="E579" s="66" t="s">
        <v>1095</v>
      </c>
      <c r="F579" s="66" t="s">
        <v>1187</v>
      </c>
      <c r="G579" s="66" t="s">
        <v>1098</v>
      </c>
      <c r="H579" s="66">
        <v>2020</v>
      </c>
      <c r="I579" s="67">
        <v>0.98590398565171888</v>
      </c>
      <c r="J579" s="68">
        <v>0.98590398565171888</v>
      </c>
      <c r="K579" s="66">
        <v>53</v>
      </c>
      <c r="L579" s="69" t="s">
        <v>1171</v>
      </c>
    </row>
    <row r="580" spans="1:12" ht="45">
      <c r="A580" s="23">
        <v>11</v>
      </c>
      <c r="B580" s="66" t="s">
        <v>161</v>
      </c>
      <c r="C580" s="66" t="s">
        <v>1075</v>
      </c>
      <c r="D580" s="66" t="s">
        <v>1090</v>
      </c>
      <c r="E580" s="66" t="s">
        <v>1095</v>
      </c>
      <c r="F580" s="66" t="s">
        <v>1187</v>
      </c>
      <c r="G580" s="66" t="s">
        <v>1098</v>
      </c>
      <c r="H580" s="66">
        <v>2021</v>
      </c>
      <c r="I580" s="67">
        <v>0.9925320686136867</v>
      </c>
      <c r="J580" s="68">
        <v>0.9925320686136867</v>
      </c>
      <c r="K580" s="66">
        <v>53</v>
      </c>
      <c r="L580" s="69" t="s">
        <v>1171</v>
      </c>
    </row>
    <row r="581" spans="1:12" ht="30">
      <c r="A581" s="23">
        <v>1</v>
      </c>
      <c r="B581" s="66" t="s">
        <v>1072</v>
      </c>
      <c r="C581" s="66" t="s">
        <v>1072</v>
      </c>
      <c r="D581" s="66" t="s">
        <v>1089</v>
      </c>
      <c r="E581" s="66" t="s">
        <v>1095</v>
      </c>
      <c r="F581" s="66" t="s">
        <v>1187</v>
      </c>
      <c r="G581" s="66" t="s">
        <v>1097</v>
      </c>
      <c r="H581" s="66">
        <v>2018</v>
      </c>
      <c r="I581" s="67">
        <v>0.82964014120205443</v>
      </c>
      <c r="J581" s="68">
        <v>0.82964014120205443</v>
      </c>
      <c r="K581" s="66">
        <v>52</v>
      </c>
      <c r="L581" s="69" t="s">
        <v>1171</v>
      </c>
    </row>
    <row r="582" spans="1:12" ht="30">
      <c r="A582" s="23">
        <v>1</v>
      </c>
      <c r="B582" s="66" t="s">
        <v>1072</v>
      </c>
      <c r="C582" s="66" t="s">
        <v>1072</v>
      </c>
      <c r="D582" s="66" t="s">
        <v>1089</v>
      </c>
      <c r="E582" s="66" t="s">
        <v>1095</v>
      </c>
      <c r="F582" s="66" t="s">
        <v>1187</v>
      </c>
      <c r="G582" s="66" t="s">
        <v>1097</v>
      </c>
      <c r="H582" s="66">
        <v>2019</v>
      </c>
      <c r="I582" s="67">
        <v>0.81421390098153845</v>
      </c>
      <c r="J582" s="68">
        <v>0.81421390098153845</v>
      </c>
      <c r="K582" s="66">
        <v>52</v>
      </c>
      <c r="L582" s="69" t="s">
        <v>1171</v>
      </c>
    </row>
    <row r="583" spans="1:12" ht="30">
      <c r="A583" s="23">
        <v>1</v>
      </c>
      <c r="B583" s="66" t="s">
        <v>1072</v>
      </c>
      <c r="C583" s="66" t="s">
        <v>1072</v>
      </c>
      <c r="D583" s="66" t="s">
        <v>1089</v>
      </c>
      <c r="E583" s="66" t="s">
        <v>1095</v>
      </c>
      <c r="F583" s="66" t="s">
        <v>1187</v>
      </c>
      <c r="G583" s="66" t="s">
        <v>1097</v>
      </c>
      <c r="H583" s="66">
        <v>2020</v>
      </c>
      <c r="I583" s="67">
        <v>0.78791582548780947</v>
      </c>
      <c r="J583" s="68">
        <v>0.78791582548780947</v>
      </c>
      <c r="K583" s="66">
        <v>52</v>
      </c>
      <c r="L583" s="69" t="s">
        <v>1171</v>
      </c>
    </row>
    <row r="584" spans="1:12" ht="30">
      <c r="A584" s="23">
        <v>1</v>
      </c>
      <c r="B584" s="66" t="s">
        <v>1072</v>
      </c>
      <c r="C584" s="66" t="s">
        <v>1072</v>
      </c>
      <c r="D584" s="66" t="s">
        <v>1089</v>
      </c>
      <c r="E584" s="66" t="s">
        <v>1095</v>
      </c>
      <c r="F584" s="66" t="s">
        <v>1187</v>
      </c>
      <c r="G584" s="66" t="s">
        <v>1097</v>
      </c>
      <c r="H584" s="66">
        <v>2021</v>
      </c>
      <c r="I584" s="67">
        <v>0.76767646135706225</v>
      </c>
      <c r="J584" s="68">
        <v>0.76767646135706225</v>
      </c>
      <c r="K584" s="66">
        <v>52</v>
      </c>
      <c r="L584" s="69" t="s">
        <v>1171</v>
      </c>
    </row>
    <row r="585" spans="1:12" ht="30">
      <c r="A585" s="23">
        <v>1</v>
      </c>
      <c r="B585" s="66" t="s">
        <v>1072</v>
      </c>
      <c r="C585" s="66" t="s">
        <v>1072</v>
      </c>
      <c r="D585" s="66" t="s">
        <v>1091</v>
      </c>
      <c r="E585" s="66" t="s">
        <v>1095</v>
      </c>
      <c r="F585" s="66" t="s">
        <v>1187</v>
      </c>
      <c r="G585" s="66" t="s">
        <v>1279</v>
      </c>
      <c r="H585" s="66">
        <v>2018</v>
      </c>
      <c r="I585" s="67">
        <v>0.94089483335131052</v>
      </c>
      <c r="J585" s="68">
        <v>0.94089483335131052</v>
      </c>
      <c r="K585" s="66">
        <v>54</v>
      </c>
      <c r="L585" s="69" t="s">
        <v>1171</v>
      </c>
    </row>
    <row r="586" spans="1:12" ht="30">
      <c r="A586" s="23">
        <v>1</v>
      </c>
      <c r="B586" s="66" t="s">
        <v>1072</v>
      </c>
      <c r="C586" s="66" t="s">
        <v>1072</v>
      </c>
      <c r="D586" s="66" t="s">
        <v>1091</v>
      </c>
      <c r="E586" s="66" t="s">
        <v>1095</v>
      </c>
      <c r="F586" s="66" t="s">
        <v>1187</v>
      </c>
      <c r="G586" s="66" t="s">
        <v>1279</v>
      </c>
      <c r="H586" s="66">
        <v>2019</v>
      </c>
      <c r="I586" s="67">
        <v>0.92269109041372765</v>
      </c>
      <c r="J586" s="68">
        <v>0.92269109041372765</v>
      </c>
      <c r="K586" s="66">
        <v>54</v>
      </c>
      <c r="L586" s="69" t="s">
        <v>1171</v>
      </c>
    </row>
    <row r="587" spans="1:12" ht="30">
      <c r="A587" s="23">
        <v>1</v>
      </c>
      <c r="B587" s="66" t="s">
        <v>1072</v>
      </c>
      <c r="C587" s="66" t="s">
        <v>1072</v>
      </c>
      <c r="D587" s="66" t="s">
        <v>1091</v>
      </c>
      <c r="E587" s="66" t="s">
        <v>1095</v>
      </c>
      <c r="F587" s="66" t="s">
        <v>1187</v>
      </c>
      <c r="G587" s="66" t="s">
        <v>1279</v>
      </c>
      <c r="H587" s="66">
        <v>2020</v>
      </c>
      <c r="I587" s="67">
        <v>0.89484336477041149</v>
      </c>
      <c r="J587" s="68">
        <v>0.89484336477041149</v>
      </c>
      <c r="K587" s="66">
        <v>54</v>
      </c>
      <c r="L587" s="69" t="s">
        <v>1171</v>
      </c>
    </row>
    <row r="588" spans="1:12" ht="30">
      <c r="A588" s="23">
        <v>1</v>
      </c>
      <c r="B588" s="66" t="s">
        <v>1072</v>
      </c>
      <c r="C588" s="66" t="s">
        <v>1072</v>
      </c>
      <c r="D588" s="66" t="s">
        <v>1091</v>
      </c>
      <c r="E588" s="66" t="s">
        <v>1095</v>
      </c>
      <c r="F588" s="66" t="s">
        <v>1187</v>
      </c>
      <c r="G588" s="66" t="s">
        <v>1279</v>
      </c>
      <c r="H588" s="66">
        <v>2021</v>
      </c>
      <c r="I588" s="67">
        <v>0.8792094082041424</v>
      </c>
      <c r="J588" s="68">
        <v>0.8792094082041424</v>
      </c>
      <c r="K588" s="66">
        <v>54</v>
      </c>
      <c r="L588" s="69" t="s">
        <v>1171</v>
      </c>
    </row>
    <row r="589" spans="1:12" ht="30">
      <c r="A589" s="23">
        <v>1</v>
      </c>
      <c r="B589" s="66" t="s">
        <v>1072</v>
      </c>
      <c r="C589" s="66" t="s">
        <v>1072</v>
      </c>
      <c r="D589" s="66" t="s">
        <v>1090</v>
      </c>
      <c r="E589" s="66" t="s">
        <v>1095</v>
      </c>
      <c r="F589" s="66" t="s">
        <v>1187</v>
      </c>
      <c r="G589" s="66" t="s">
        <v>1098</v>
      </c>
      <c r="H589" s="66">
        <v>2018</v>
      </c>
      <c r="I589" s="67">
        <v>1.0186493220815351</v>
      </c>
      <c r="J589" s="68">
        <v>1.0186493220815351</v>
      </c>
      <c r="K589" s="66">
        <v>53</v>
      </c>
      <c r="L589" s="69" t="s">
        <v>1171</v>
      </c>
    </row>
    <row r="590" spans="1:12" ht="30">
      <c r="A590" s="23">
        <v>1</v>
      </c>
      <c r="B590" s="66" t="s">
        <v>1072</v>
      </c>
      <c r="C590" s="66" t="s">
        <v>1072</v>
      </c>
      <c r="D590" s="66" t="s">
        <v>1090</v>
      </c>
      <c r="E590" s="66" t="s">
        <v>1095</v>
      </c>
      <c r="F590" s="66" t="s">
        <v>1187</v>
      </c>
      <c r="G590" s="66" t="s">
        <v>1098</v>
      </c>
      <c r="H590" s="66">
        <v>2019</v>
      </c>
      <c r="I590" s="67">
        <v>1.031284086465208</v>
      </c>
      <c r="J590" s="68">
        <v>1.031284086465208</v>
      </c>
      <c r="K590" s="66">
        <v>53</v>
      </c>
      <c r="L590" s="69" t="s">
        <v>1171</v>
      </c>
    </row>
    <row r="591" spans="1:12" ht="30">
      <c r="A591" s="23">
        <v>1</v>
      </c>
      <c r="B591" s="66" t="s">
        <v>1072</v>
      </c>
      <c r="C591" s="66" t="s">
        <v>1072</v>
      </c>
      <c r="D591" s="66" t="s">
        <v>1090</v>
      </c>
      <c r="E591" s="66" t="s">
        <v>1095</v>
      </c>
      <c r="F591" s="66" t="s">
        <v>1187</v>
      </c>
      <c r="G591" s="66" t="s">
        <v>1098</v>
      </c>
      <c r="H591" s="66">
        <v>2020</v>
      </c>
      <c r="I591" s="67">
        <v>1.0408091880222663</v>
      </c>
      <c r="J591" s="68">
        <v>1.0408091880222663</v>
      </c>
      <c r="K591" s="66">
        <v>53</v>
      </c>
      <c r="L591" s="69" t="s">
        <v>1171</v>
      </c>
    </row>
    <row r="592" spans="1:12" ht="30">
      <c r="A592" s="23">
        <v>1</v>
      </c>
      <c r="B592" s="66" t="s">
        <v>1072</v>
      </c>
      <c r="C592" s="66" t="s">
        <v>1072</v>
      </c>
      <c r="D592" s="66" t="s">
        <v>1090</v>
      </c>
      <c r="E592" s="66" t="s">
        <v>1095</v>
      </c>
      <c r="F592" s="66" t="s">
        <v>1187</v>
      </c>
      <c r="G592" s="66" t="s">
        <v>1098</v>
      </c>
      <c r="H592" s="66">
        <v>2021</v>
      </c>
      <c r="I592" s="67">
        <v>1.0405353581755037</v>
      </c>
      <c r="J592" s="68">
        <v>1.0405353581755037</v>
      </c>
      <c r="K592" s="66">
        <v>53</v>
      </c>
      <c r="L592" s="69" t="s">
        <v>1171</v>
      </c>
    </row>
    <row r="593" spans="1:12" ht="30">
      <c r="A593" s="23">
        <v>11001</v>
      </c>
      <c r="B593" s="66" t="s">
        <v>161</v>
      </c>
      <c r="C593" s="66" t="s">
        <v>161</v>
      </c>
      <c r="D593" s="66" t="s">
        <v>1179</v>
      </c>
      <c r="E593" s="66" t="s">
        <v>1183</v>
      </c>
      <c r="F593" s="66" t="s">
        <v>1178</v>
      </c>
      <c r="G593" s="66" t="s">
        <v>1097</v>
      </c>
      <c r="H593" s="66">
        <v>2018</v>
      </c>
      <c r="I593" s="67">
        <v>12.9372053146362</v>
      </c>
      <c r="J593" s="68">
        <v>12.9372053146362</v>
      </c>
      <c r="K593" s="66">
        <v>125</v>
      </c>
      <c r="L593" s="69" t="s">
        <v>1182</v>
      </c>
    </row>
    <row r="594" spans="1:12" ht="30">
      <c r="A594" s="23">
        <v>11001</v>
      </c>
      <c r="B594" s="66" t="s">
        <v>161</v>
      </c>
      <c r="C594" s="66" t="s">
        <v>161</v>
      </c>
      <c r="D594" s="66" t="s">
        <v>1179</v>
      </c>
      <c r="E594" s="66" t="s">
        <v>1183</v>
      </c>
      <c r="F594" s="66" t="s">
        <v>1178</v>
      </c>
      <c r="G594" s="66" t="s">
        <v>1097</v>
      </c>
      <c r="H594" s="66">
        <v>2019</v>
      </c>
      <c r="I594" s="67">
        <v>12.901165301044919</v>
      </c>
      <c r="J594" s="68">
        <v>12.901165301044919</v>
      </c>
      <c r="K594" s="66">
        <v>125</v>
      </c>
      <c r="L594" s="69" t="s">
        <v>1182</v>
      </c>
    </row>
    <row r="595" spans="1:12" ht="30">
      <c r="A595" s="23">
        <v>11001</v>
      </c>
      <c r="B595" s="66" t="s">
        <v>161</v>
      </c>
      <c r="C595" s="66" t="s">
        <v>161</v>
      </c>
      <c r="D595" s="66" t="s">
        <v>1179</v>
      </c>
      <c r="E595" s="66" t="s">
        <v>1183</v>
      </c>
      <c r="F595" s="66" t="s">
        <v>1178</v>
      </c>
      <c r="G595" s="66" t="s">
        <v>1097</v>
      </c>
      <c r="H595" s="66">
        <v>2020</v>
      </c>
      <c r="I595" s="67">
        <v>13.245836610000001</v>
      </c>
      <c r="J595" s="68">
        <v>13.245836610000001</v>
      </c>
      <c r="K595" s="66">
        <v>125</v>
      </c>
      <c r="L595" s="69" t="s">
        <v>1182</v>
      </c>
    </row>
    <row r="596" spans="1:12" ht="30">
      <c r="A596" s="23">
        <v>1</v>
      </c>
      <c r="B596" s="66" t="s">
        <v>1072</v>
      </c>
      <c r="C596" s="66" t="s">
        <v>1072</v>
      </c>
      <c r="D596" s="66" t="s">
        <v>1184</v>
      </c>
      <c r="E596" s="66" t="s">
        <v>1183</v>
      </c>
      <c r="F596" s="66" t="s">
        <v>1178</v>
      </c>
      <c r="G596" s="66" t="s">
        <v>1097</v>
      </c>
      <c r="H596" s="66">
        <v>2018</v>
      </c>
      <c r="I596" s="67">
        <v>20.129024390243931</v>
      </c>
      <c r="J596" s="68">
        <v>20.129024390243931</v>
      </c>
      <c r="K596" s="66">
        <v>146</v>
      </c>
      <c r="L596" s="69" t="s">
        <v>1182</v>
      </c>
    </row>
    <row r="597" spans="1:12" ht="45">
      <c r="A597" s="23">
        <v>11</v>
      </c>
      <c r="B597" s="66" t="s">
        <v>161</v>
      </c>
      <c r="C597" s="66" t="s">
        <v>1075</v>
      </c>
      <c r="D597" s="66" t="s">
        <v>1184</v>
      </c>
      <c r="E597" s="66" t="s">
        <v>1183</v>
      </c>
      <c r="F597" s="66" t="s">
        <v>1178</v>
      </c>
      <c r="G597" s="66" t="s">
        <v>1097</v>
      </c>
      <c r="H597" s="66">
        <v>2018</v>
      </c>
      <c r="I597" s="67">
        <v>15.053170731707352</v>
      </c>
      <c r="J597" s="68">
        <v>15.053170731707352</v>
      </c>
      <c r="K597" s="66">
        <v>146</v>
      </c>
      <c r="L597" s="69" t="s">
        <v>1182</v>
      </c>
    </row>
    <row r="598" spans="1:12" ht="30">
      <c r="A598" s="23">
        <v>1</v>
      </c>
      <c r="B598" s="66" t="s">
        <v>1072</v>
      </c>
      <c r="C598" s="66" t="s">
        <v>1072</v>
      </c>
      <c r="D598" s="66" t="s">
        <v>1184</v>
      </c>
      <c r="E598" s="66" t="s">
        <v>1183</v>
      </c>
      <c r="F598" s="66" t="s">
        <v>1178</v>
      </c>
      <c r="G598" s="66" t="s">
        <v>1097</v>
      </c>
      <c r="H598" s="66">
        <v>2019</v>
      </c>
      <c r="I598" s="67">
        <v>19.762682926829292</v>
      </c>
      <c r="J598" s="68">
        <v>19.762682926829292</v>
      </c>
      <c r="K598" s="66">
        <v>146</v>
      </c>
      <c r="L598" s="69" t="s">
        <v>1182</v>
      </c>
    </row>
    <row r="599" spans="1:12" ht="45">
      <c r="A599" s="23">
        <v>11</v>
      </c>
      <c r="B599" s="66" t="s">
        <v>161</v>
      </c>
      <c r="C599" s="66" t="s">
        <v>1075</v>
      </c>
      <c r="D599" s="66" t="s">
        <v>1184</v>
      </c>
      <c r="E599" s="66" t="s">
        <v>1183</v>
      </c>
      <c r="F599" s="66" t="s">
        <v>1178</v>
      </c>
      <c r="G599" s="66" t="s">
        <v>1097</v>
      </c>
      <c r="H599" s="66">
        <v>2019</v>
      </c>
      <c r="I599" s="67">
        <v>14.872439024390271</v>
      </c>
      <c r="J599" s="68">
        <v>14.872439024390271</v>
      </c>
      <c r="K599" s="66">
        <v>146</v>
      </c>
      <c r="L599" s="69" t="s">
        <v>1182</v>
      </c>
    </row>
    <row r="600" spans="1:12" ht="30">
      <c r="A600" s="23">
        <v>1</v>
      </c>
      <c r="B600" s="66" t="s">
        <v>1072</v>
      </c>
      <c r="C600" s="66" t="s">
        <v>1072</v>
      </c>
      <c r="D600" s="66" t="s">
        <v>1184</v>
      </c>
      <c r="E600" s="66" t="s">
        <v>1183</v>
      </c>
      <c r="F600" s="66" t="s">
        <v>1178</v>
      </c>
      <c r="G600" s="66" t="s">
        <v>1097</v>
      </c>
      <c r="H600" s="66">
        <v>2020</v>
      </c>
      <c r="I600" s="67">
        <v>19.471707317073175</v>
      </c>
      <c r="J600" s="68">
        <v>19.471707317073175</v>
      </c>
      <c r="K600" s="66">
        <v>146</v>
      </c>
      <c r="L600" s="69" t="s">
        <v>1182</v>
      </c>
    </row>
    <row r="601" spans="1:12" ht="45">
      <c r="A601" s="23">
        <v>11</v>
      </c>
      <c r="B601" s="66" t="s">
        <v>161</v>
      </c>
      <c r="C601" s="66" t="s">
        <v>1075</v>
      </c>
      <c r="D601" s="66" t="s">
        <v>1184</v>
      </c>
      <c r="E601" s="66" t="s">
        <v>1183</v>
      </c>
      <c r="F601" s="66" t="s">
        <v>1178</v>
      </c>
      <c r="G601" s="66" t="s">
        <v>1097</v>
      </c>
      <c r="H601" s="66">
        <v>2020</v>
      </c>
      <c r="I601" s="67">
        <v>14.682195121951221</v>
      </c>
      <c r="J601" s="68">
        <v>14.682195121951221</v>
      </c>
      <c r="K601" s="66">
        <v>146</v>
      </c>
      <c r="L601" s="69" t="s">
        <v>1182</v>
      </c>
    </row>
    <row r="602" spans="1:12" ht="30">
      <c r="A602" s="23">
        <v>1</v>
      </c>
      <c r="B602" s="66" t="s">
        <v>1072</v>
      </c>
      <c r="C602" s="66" t="s">
        <v>1072</v>
      </c>
      <c r="D602" s="66" t="s">
        <v>1179</v>
      </c>
      <c r="E602" s="66" t="s">
        <v>1183</v>
      </c>
      <c r="F602" s="66" t="s">
        <v>1178</v>
      </c>
      <c r="G602" s="66" t="s">
        <v>1097</v>
      </c>
      <c r="H602" s="66">
        <v>2018</v>
      </c>
      <c r="I602" s="67">
        <v>17.422857440805871</v>
      </c>
      <c r="J602" s="68">
        <v>17.422857440805871</v>
      </c>
      <c r="K602" s="66">
        <v>125</v>
      </c>
      <c r="L602" s="69" t="s">
        <v>1182</v>
      </c>
    </row>
    <row r="603" spans="1:12" ht="45">
      <c r="A603" s="23">
        <v>11</v>
      </c>
      <c r="B603" s="66" t="s">
        <v>161</v>
      </c>
      <c r="C603" s="66" t="s">
        <v>1075</v>
      </c>
      <c r="D603" s="66" t="s">
        <v>1179</v>
      </c>
      <c r="E603" s="66" t="s">
        <v>1183</v>
      </c>
      <c r="F603" s="66" t="s">
        <v>1178</v>
      </c>
      <c r="G603" s="66" t="s">
        <v>1097</v>
      </c>
      <c r="H603" s="66">
        <v>2018</v>
      </c>
      <c r="I603" s="67">
        <v>12.93720619042878</v>
      </c>
      <c r="J603" s="68">
        <v>12.93720619042878</v>
      </c>
      <c r="K603" s="66">
        <v>125</v>
      </c>
      <c r="L603" s="69" t="s">
        <v>1182</v>
      </c>
    </row>
    <row r="604" spans="1:12" ht="30">
      <c r="A604" s="23">
        <v>1</v>
      </c>
      <c r="B604" s="66" t="s">
        <v>1072</v>
      </c>
      <c r="C604" s="66" t="s">
        <v>1072</v>
      </c>
      <c r="D604" s="66" t="s">
        <v>1179</v>
      </c>
      <c r="E604" s="66" t="s">
        <v>1183</v>
      </c>
      <c r="F604" s="66" t="s">
        <v>1178</v>
      </c>
      <c r="G604" s="66" t="s">
        <v>1097</v>
      </c>
      <c r="H604" s="66">
        <v>2019</v>
      </c>
      <c r="I604" s="67">
        <v>17.335821191697889</v>
      </c>
      <c r="J604" s="68">
        <v>17.335821191697889</v>
      </c>
      <c r="K604" s="66">
        <v>125</v>
      </c>
      <c r="L604" s="69" t="s">
        <v>1182</v>
      </c>
    </row>
    <row r="605" spans="1:12" ht="45">
      <c r="A605" s="23">
        <v>11</v>
      </c>
      <c r="B605" s="66" t="s">
        <v>161</v>
      </c>
      <c r="C605" s="66" t="s">
        <v>1075</v>
      </c>
      <c r="D605" s="66" t="s">
        <v>1179</v>
      </c>
      <c r="E605" s="66" t="s">
        <v>1183</v>
      </c>
      <c r="F605" s="66" t="s">
        <v>1178</v>
      </c>
      <c r="G605" s="66" t="s">
        <v>1097</v>
      </c>
      <c r="H605" s="66">
        <v>2019</v>
      </c>
      <c r="I605" s="67">
        <v>12.901165301044919</v>
      </c>
      <c r="J605" s="68">
        <v>12.901165301044919</v>
      </c>
      <c r="K605" s="66">
        <v>125</v>
      </c>
      <c r="L605" s="69" t="s">
        <v>1182</v>
      </c>
    </row>
    <row r="606" spans="1:12" ht="30">
      <c r="A606" s="23">
        <v>1</v>
      </c>
      <c r="B606" s="66" t="s">
        <v>1072</v>
      </c>
      <c r="C606" s="66" t="s">
        <v>1072</v>
      </c>
      <c r="D606" s="66" t="s">
        <v>1179</v>
      </c>
      <c r="E606" s="66" t="s">
        <v>1183</v>
      </c>
      <c r="F606" s="66" t="s">
        <v>1178</v>
      </c>
      <c r="G606" s="66" t="s">
        <v>1097</v>
      </c>
      <c r="H606" s="66">
        <v>2020</v>
      </c>
      <c r="I606" s="67">
        <v>17.62</v>
      </c>
      <c r="J606" s="68">
        <v>17.62</v>
      </c>
      <c r="K606" s="66">
        <v>125</v>
      </c>
      <c r="L606" s="69" t="s">
        <v>1182</v>
      </c>
    </row>
    <row r="607" spans="1:12" ht="45">
      <c r="A607" s="23">
        <v>11</v>
      </c>
      <c r="B607" s="66" t="s">
        <v>161</v>
      </c>
      <c r="C607" s="66" t="s">
        <v>1075</v>
      </c>
      <c r="D607" s="66" t="s">
        <v>1179</v>
      </c>
      <c r="E607" s="66" t="s">
        <v>1183</v>
      </c>
      <c r="F607" s="66" t="s">
        <v>1178</v>
      </c>
      <c r="G607" s="66" t="s">
        <v>1097</v>
      </c>
      <c r="H607" s="66">
        <v>2020</v>
      </c>
      <c r="I607" s="67">
        <v>13.24583661</v>
      </c>
      <c r="J607" s="68">
        <v>13.24583661</v>
      </c>
      <c r="K607" s="66">
        <v>125</v>
      </c>
      <c r="L607" s="69" t="s">
        <v>1182</v>
      </c>
    </row>
    <row r="608" spans="1:12" ht="45">
      <c r="A608" s="23">
        <v>11001</v>
      </c>
      <c r="B608" s="66" t="s">
        <v>161</v>
      </c>
      <c r="C608" s="66" t="s">
        <v>161</v>
      </c>
      <c r="D608" s="66" t="s">
        <v>1259</v>
      </c>
      <c r="E608" s="66" t="s">
        <v>1125</v>
      </c>
      <c r="F608" s="66" t="s">
        <v>1258</v>
      </c>
      <c r="G608" s="66" t="s">
        <v>1280</v>
      </c>
      <c r="H608" s="66">
        <v>2019</v>
      </c>
      <c r="I608" s="67">
        <v>1</v>
      </c>
      <c r="J608" s="68">
        <v>1</v>
      </c>
      <c r="K608" s="66">
        <v>44</v>
      </c>
      <c r="L608" s="69" t="s">
        <v>1168</v>
      </c>
    </row>
    <row r="609" spans="1:12" ht="45">
      <c r="A609" s="23">
        <v>1</v>
      </c>
      <c r="B609" s="66" t="s">
        <v>1072</v>
      </c>
      <c r="C609" s="66" t="s">
        <v>1072</v>
      </c>
      <c r="D609" s="66" t="s">
        <v>1259</v>
      </c>
      <c r="E609" s="66" t="s">
        <v>1125</v>
      </c>
      <c r="F609" s="66" t="s">
        <v>1258</v>
      </c>
      <c r="G609" s="66" t="s">
        <v>1280</v>
      </c>
      <c r="H609" s="66">
        <v>2019</v>
      </c>
      <c r="I609" s="67">
        <v>504</v>
      </c>
      <c r="J609" s="68">
        <v>504</v>
      </c>
      <c r="K609" s="66">
        <v>44</v>
      </c>
      <c r="L609" s="69" t="s">
        <v>1168</v>
      </c>
    </row>
    <row r="610" spans="1:12" ht="45">
      <c r="A610" s="23">
        <v>11001</v>
      </c>
      <c r="B610" s="66" t="s">
        <v>161</v>
      </c>
      <c r="C610" s="66" t="s">
        <v>161</v>
      </c>
      <c r="D610" s="66" t="s">
        <v>1259</v>
      </c>
      <c r="E610" s="66" t="s">
        <v>1125</v>
      </c>
      <c r="F610" s="66" t="s">
        <v>1258</v>
      </c>
      <c r="G610" s="66" t="s">
        <v>1280</v>
      </c>
      <c r="H610" s="66">
        <v>2020</v>
      </c>
      <c r="I610" s="67">
        <v>1</v>
      </c>
      <c r="J610" s="68">
        <v>1</v>
      </c>
      <c r="K610" s="66">
        <v>44</v>
      </c>
      <c r="L610" s="69" t="s">
        <v>1168</v>
      </c>
    </row>
    <row r="611" spans="1:12" ht="45">
      <c r="A611" s="23">
        <v>1</v>
      </c>
      <c r="B611" s="66" t="s">
        <v>1072</v>
      </c>
      <c r="C611" s="66" t="s">
        <v>1072</v>
      </c>
      <c r="D611" s="66" t="s">
        <v>1259</v>
      </c>
      <c r="E611" s="66" t="s">
        <v>1125</v>
      </c>
      <c r="F611" s="66" t="s">
        <v>1258</v>
      </c>
      <c r="G611" s="66" t="s">
        <v>1280</v>
      </c>
      <c r="H611" s="66">
        <v>2020</v>
      </c>
      <c r="I611" s="67">
        <v>530</v>
      </c>
      <c r="J611" s="68">
        <v>530</v>
      </c>
      <c r="K611" s="66">
        <v>44</v>
      </c>
      <c r="L611" s="69" t="s">
        <v>1168</v>
      </c>
    </row>
    <row r="612" spans="1:12" ht="45">
      <c r="A612" s="23">
        <v>11001</v>
      </c>
      <c r="B612" s="66" t="s">
        <v>161</v>
      </c>
      <c r="C612" s="66" t="s">
        <v>161</v>
      </c>
      <c r="D612" s="66" t="s">
        <v>1259</v>
      </c>
      <c r="E612" s="66" t="s">
        <v>1125</v>
      </c>
      <c r="F612" s="66" t="s">
        <v>1258</v>
      </c>
      <c r="G612" s="66" t="s">
        <v>1280</v>
      </c>
      <c r="H612" s="66">
        <v>2021</v>
      </c>
      <c r="I612" s="67">
        <v>1</v>
      </c>
      <c r="J612" s="68">
        <v>1</v>
      </c>
      <c r="K612" s="66">
        <v>44</v>
      </c>
      <c r="L612" s="69" t="s">
        <v>1168</v>
      </c>
    </row>
    <row r="613" spans="1:12" ht="45">
      <c r="A613" s="23">
        <v>1</v>
      </c>
      <c r="B613" s="66" t="s">
        <v>1072</v>
      </c>
      <c r="C613" s="66" t="s">
        <v>1072</v>
      </c>
      <c r="D613" s="66" t="s">
        <v>1259</v>
      </c>
      <c r="E613" s="66" t="s">
        <v>1125</v>
      </c>
      <c r="F613" s="66" t="s">
        <v>1258</v>
      </c>
      <c r="G613" s="66" t="s">
        <v>1280</v>
      </c>
      <c r="H613" s="66">
        <v>2021</v>
      </c>
      <c r="I613" s="67">
        <v>737</v>
      </c>
      <c r="J613" s="68">
        <v>737</v>
      </c>
      <c r="K613" s="66">
        <v>44</v>
      </c>
      <c r="L613" s="69" t="s">
        <v>1168</v>
      </c>
    </row>
    <row r="614" spans="1:12" ht="45">
      <c r="A614" s="23">
        <v>11001</v>
      </c>
      <c r="B614" s="66" t="s">
        <v>161</v>
      </c>
      <c r="C614" s="66" t="s">
        <v>161</v>
      </c>
      <c r="D614" s="66" t="s">
        <v>1259</v>
      </c>
      <c r="E614" s="66" t="s">
        <v>1125</v>
      </c>
      <c r="F614" s="66" t="s">
        <v>1258</v>
      </c>
      <c r="G614" s="66" t="s">
        <v>1280</v>
      </c>
      <c r="H614" s="66">
        <v>2022</v>
      </c>
      <c r="I614" s="67">
        <v>1</v>
      </c>
      <c r="J614" s="68">
        <v>1</v>
      </c>
      <c r="K614" s="66">
        <v>44</v>
      </c>
      <c r="L614" s="69" t="s">
        <v>1168</v>
      </c>
    </row>
    <row r="615" spans="1:12" ht="45">
      <c r="A615" s="23">
        <v>1</v>
      </c>
      <c r="B615" s="66" t="s">
        <v>1072</v>
      </c>
      <c r="C615" s="66" t="s">
        <v>1072</v>
      </c>
      <c r="D615" s="66" t="s">
        <v>1259</v>
      </c>
      <c r="E615" s="66" t="s">
        <v>1125</v>
      </c>
      <c r="F615" s="66" t="s">
        <v>1258</v>
      </c>
      <c r="G615" s="66" t="s">
        <v>1280</v>
      </c>
      <c r="H615" s="66">
        <v>2022</v>
      </c>
      <c r="I615" s="67">
        <v>857</v>
      </c>
      <c r="J615" s="68">
        <v>857</v>
      </c>
      <c r="K615" s="66">
        <v>44</v>
      </c>
      <c r="L615" s="69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1157</v>
      </c>
      <c r="B1" s="7" t="s">
        <v>1158</v>
      </c>
      <c r="C1" s="7" t="s">
        <v>1159</v>
      </c>
      <c r="D1" s="7" t="s">
        <v>1160</v>
      </c>
      <c r="E1" s="7" t="s">
        <v>1161</v>
      </c>
      <c r="F1" s="7" t="s">
        <v>1162</v>
      </c>
      <c r="G1" s="7" t="s">
        <v>1163</v>
      </c>
      <c r="H1" s="7" t="s">
        <v>1268</v>
      </c>
      <c r="I1" s="7" t="s">
        <v>1269</v>
      </c>
      <c r="J1" s="7" t="s">
        <v>1270</v>
      </c>
      <c r="K1" s="7" t="s">
        <v>1271</v>
      </c>
    </row>
    <row r="2" spans="1:11" ht="45">
      <c r="A2" s="8" t="s">
        <v>1179</v>
      </c>
      <c r="B2" s="9" t="s">
        <v>1180</v>
      </c>
      <c r="C2" s="8" t="s">
        <v>1181</v>
      </c>
      <c r="D2" s="10" t="s">
        <v>1182</v>
      </c>
      <c r="E2" s="10" t="s">
        <v>1172</v>
      </c>
      <c r="F2" s="10" t="s">
        <v>1183</v>
      </c>
      <c r="G2" s="10">
        <v>125</v>
      </c>
      <c r="H2" s="11">
        <v>4</v>
      </c>
      <c r="I2" s="11" t="s">
        <v>1097</v>
      </c>
      <c r="J2" s="11" t="s">
        <v>1177</v>
      </c>
      <c r="K2" s="11" t="s">
        <v>1178</v>
      </c>
    </row>
    <row r="3" spans="1:11" ht="45">
      <c r="A3" s="8" t="s">
        <v>1184</v>
      </c>
      <c r="B3" s="9" t="s">
        <v>1185</v>
      </c>
      <c r="C3" s="8" t="s">
        <v>1181</v>
      </c>
      <c r="D3" s="10" t="s">
        <v>1182</v>
      </c>
      <c r="E3" s="10" t="s">
        <v>1172</v>
      </c>
      <c r="F3" s="10" t="s">
        <v>1183</v>
      </c>
      <c r="G3" s="10">
        <v>146</v>
      </c>
      <c r="H3" s="10">
        <v>5</v>
      </c>
      <c r="I3" s="10" t="s">
        <v>1097</v>
      </c>
      <c r="J3" s="10" t="s">
        <v>1177</v>
      </c>
      <c r="K3" s="10" t="s">
        <v>1178</v>
      </c>
    </row>
    <row r="4" spans="1:11" ht="90">
      <c r="A4" s="8" t="s">
        <v>1259</v>
      </c>
      <c r="B4" s="8" t="s">
        <v>1259</v>
      </c>
      <c r="C4" s="8" t="s">
        <v>1152</v>
      </c>
      <c r="D4" s="10" t="s">
        <v>1168</v>
      </c>
      <c r="E4" s="10"/>
      <c r="F4" s="10" t="s">
        <v>1125</v>
      </c>
      <c r="G4" s="10">
        <v>44</v>
      </c>
      <c r="H4" s="10">
        <v>50</v>
      </c>
      <c r="I4" s="10" t="s">
        <v>1280</v>
      </c>
      <c r="J4" s="10" t="s">
        <v>1257</v>
      </c>
      <c r="K4" s="10" t="s">
        <v>1258</v>
      </c>
    </row>
    <row r="5" spans="1:11" ht="105">
      <c r="A5" s="8" t="s">
        <v>1155</v>
      </c>
      <c r="B5" s="8" t="s">
        <v>1214</v>
      </c>
      <c r="C5" s="8" t="s">
        <v>1209</v>
      </c>
      <c r="D5" s="10" t="s">
        <v>1210</v>
      </c>
      <c r="E5" s="10"/>
      <c r="F5" s="10" t="s">
        <v>1125</v>
      </c>
      <c r="G5" s="10">
        <v>170</v>
      </c>
      <c r="H5" s="10">
        <v>20</v>
      </c>
      <c r="I5" s="10" t="s">
        <v>1097</v>
      </c>
      <c r="J5" s="10" t="s">
        <v>1206</v>
      </c>
      <c r="K5" s="10" t="s">
        <v>1211</v>
      </c>
    </row>
    <row r="6" spans="1:11" ht="105">
      <c r="A6" s="8" t="s">
        <v>1154</v>
      </c>
      <c r="B6" s="8" t="s">
        <v>1231</v>
      </c>
      <c r="C6" s="8" t="s">
        <v>1227</v>
      </c>
      <c r="D6" s="10" t="s">
        <v>1210</v>
      </c>
      <c r="E6" s="10"/>
      <c r="F6" s="10" t="s">
        <v>1125</v>
      </c>
      <c r="G6" s="10">
        <v>171</v>
      </c>
      <c r="H6" s="10">
        <v>31</v>
      </c>
      <c r="I6" s="10" t="s">
        <v>1279</v>
      </c>
      <c r="J6" s="10" t="s">
        <v>1206</v>
      </c>
      <c r="K6" s="10" t="s">
        <v>1207</v>
      </c>
    </row>
    <row r="7" spans="1:11" ht="105">
      <c r="A7" s="8" t="s">
        <v>1153</v>
      </c>
      <c r="B7" s="8" t="s">
        <v>1245</v>
      </c>
      <c r="C7" s="8" t="s">
        <v>1244</v>
      </c>
      <c r="D7" s="10" t="s">
        <v>1210</v>
      </c>
      <c r="E7" s="10"/>
      <c r="F7" s="10" t="s">
        <v>1125</v>
      </c>
      <c r="G7" s="10">
        <v>172</v>
      </c>
      <c r="H7" s="10">
        <v>40</v>
      </c>
      <c r="I7" s="10" t="s">
        <v>1098</v>
      </c>
      <c r="J7" s="10" t="s">
        <v>1206</v>
      </c>
      <c r="K7" s="10" t="s">
        <v>1207</v>
      </c>
    </row>
    <row r="8" spans="1:11" ht="60">
      <c r="A8" s="8" t="s">
        <v>1081</v>
      </c>
      <c r="B8" s="8" t="s">
        <v>1236</v>
      </c>
      <c r="C8" s="8" t="s">
        <v>1237</v>
      </c>
      <c r="D8" s="10" t="s">
        <v>1210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1235</v>
      </c>
      <c r="K8" s="10" t="s">
        <v>1207</v>
      </c>
    </row>
    <row r="9" spans="1:11" ht="60">
      <c r="A9" s="8" t="s">
        <v>1138</v>
      </c>
      <c r="B9" s="8" t="s">
        <v>1208</v>
      </c>
      <c r="C9" s="8" t="s">
        <v>1209</v>
      </c>
      <c r="D9" s="10" t="s">
        <v>1210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1206</v>
      </c>
      <c r="K9" s="10" t="s">
        <v>1207</v>
      </c>
    </row>
    <row r="10" spans="1:11" ht="60">
      <c r="A10" s="8" t="s">
        <v>1139</v>
      </c>
      <c r="B10" s="8" t="s">
        <v>1226</v>
      </c>
      <c r="C10" s="8" t="s">
        <v>1227</v>
      </c>
      <c r="D10" s="10" t="s">
        <v>1210</v>
      </c>
      <c r="E10" s="10"/>
      <c r="F10" s="10" t="s">
        <v>1080</v>
      </c>
      <c r="G10" s="10">
        <v>156</v>
      </c>
      <c r="H10" s="10">
        <v>27</v>
      </c>
      <c r="I10" s="10" t="s">
        <v>1279</v>
      </c>
      <c r="J10" s="10" t="s">
        <v>1206</v>
      </c>
      <c r="K10" s="10" t="s">
        <v>1207</v>
      </c>
    </row>
    <row r="11" spans="1:11" ht="60">
      <c r="A11" s="8" t="s">
        <v>1140</v>
      </c>
      <c r="B11" s="8" t="s">
        <v>1226</v>
      </c>
      <c r="C11" s="8" t="s">
        <v>1240</v>
      </c>
      <c r="D11" s="10" t="s">
        <v>1210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1206</v>
      </c>
      <c r="K11" s="10" t="s">
        <v>1207</v>
      </c>
    </row>
    <row r="12" spans="1:11" ht="60">
      <c r="A12" s="8" t="s">
        <v>1141</v>
      </c>
      <c r="B12" s="8" t="s">
        <v>1212</v>
      </c>
      <c r="C12" s="8" t="s">
        <v>1209</v>
      </c>
      <c r="D12" s="10" t="s">
        <v>1210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1206</v>
      </c>
      <c r="K12" s="10" t="s">
        <v>1211</v>
      </c>
    </row>
    <row r="13" spans="1:11" ht="60">
      <c r="A13" s="8" t="s">
        <v>1142</v>
      </c>
      <c r="B13" s="8" t="s">
        <v>1228</v>
      </c>
      <c r="C13" s="8" t="s">
        <v>1227</v>
      </c>
      <c r="D13" s="10" t="s">
        <v>1210</v>
      </c>
      <c r="E13" s="10"/>
      <c r="F13" s="10" t="s">
        <v>1080</v>
      </c>
      <c r="G13" s="10">
        <v>159</v>
      </c>
      <c r="H13" s="10">
        <v>28</v>
      </c>
      <c r="I13" s="10" t="s">
        <v>1279</v>
      </c>
      <c r="J13" s="10" t="s">
        <v>1206</v>
      </c>
      <c r="K13" s="10" t="s">
        <v>1211</v>
      </c>
    </row>
    <row r="14" spans="1:11" ht="60">
      <c r="A14" s="8" t="s">
        <v>1143</v>
      </c>
      <c r="B14" s="8" t="s">
        <v>1241</v>
      </c>
      <c r="C14" s="8" t="s">
        <v>1240</v>
      </c>
      <c r="D14" s="10" t="s">
        <v>1210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1206</v>
      </c>
      <c r="K14" s="10" t="s">
        <v>1211</v>
      </c>
    </row>
    <row r="15" spans="1:11" ht="60">
      <c r="A15" s="8" t="s">
        <v>1144</v>
      </c>
      <c r="B15" s="8" t="s">
        <v>1213</v>
      </c>
      <c r="C15" s="8" t="s">
        <v>1209</v>
      </c>
      <c r="D15" s="10" t="s">
        <v>1210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1206</v>
      </c>
      <c r="K15" s="10" t="s">
        <v>1211</v>
      </c>
    </row>
    <row r="16" spans="1:11" ht="60">
      <c r="A16" s="8" t="s">
        <v>1145</v>
      </c>
      <c r="B16" s="8" t="s">
        <v>1229</v>
      </c>
      <c r="C16" s="8" t="s">
        <v>1227</v>
      </c>
      <c r="D16" s="10" t="s">
        <v>1210</v>
      </c>
      <c r="E16" s="10"/>
      <c r="F16" s="10" t="s">
        <v>1080</v>
      </c>
      <c r="G16" s="10">
        <v>163</v>
      </c>
      <c r="H16" s="10">
        <v>29</v>
      </c>
      <c r="I16" s="10" t="s">
        <v>1279</v>
      </c>
      <c r="J16" s="10" t="s">
        <v>1206</v>
      </c>
      <c r="K16" s="10" t="s">
        <v>1211</v>
      </c>
    </row>
    <row r="17" spans="1:11" ht="60">
      <c r="A17" s="8" t="s">
        <v>1146</v>
      </c>
      <c r="B17" s="8" t="s">
        <v>1242</v>
      </c>
      <c r="C17" s="8" t="s">
        <v>1240</v>
      </c>
      <c r="D17" s="10" t="s">
        <v>1210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1206</v>
      </c>
      <c r="K17" s="10" t="s">
        <v>1211</v>
      </c>
    </row>
    <row r="18" spans="1:11" ht="60">
      <c r="A18" s="8" t="s">
        <v>1148</v>
      </c>
      <c r="B18" s="8" t="s">
        <v>1243</v>
      </c>
      <c r="C18" s="8" t="s">
        <v>1244</v>
      </c>
      <c r="D18" s="10" t="s">
        <v>1210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1206</v>
      </c>
      <c r="K18" s="10" t="s">
        <v>1207</v>
      </c>
    </row>
    <row r="19" spans="1:11" ht="60">
      <c r="A19" s="8" t="s">
        <v>1147</v>
      </c>
      <c r="B19" s="8" t="s">
        <v>1230</v>
      </c>
      <c r="C19" s="8" t="s">
        <v>1227</v>
      </c>
      <c r="D19" s="10" t="s">
        <v>1210</v>
      </c>
      <c r="E19" s="10"/>
      <c r="F19" s="10" t="s">
        <v>1080</v>
      </c>
      <c r="G19" s="10">
        <v>166</v>
      </c>
      <c r="H19" s="10">
        <v>30</v>
      </c>
      <c r="I19" s="10" t="s">
        <v>1279</v>
      </c>
      <c r="J19" s="10" t="s">
        <v>1206</v>
      </c>
      <c r="K19" s="10" t="s">
        <v>1207</v>
      </c>
    </row>
    <row r="20" spans="1:11" ht="60">
      <c r="A20" s="8" t="s">
        <v>1149</v>
      </c>
      <c r="B20" s="8" t="s">
        <v>1215</v>
      </c>
      <c r="C20" s="8" t="s">
        <v>1209</v>
      </c>
      <c r="D20" s="10" t="s">
        <v>1210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1206</v>
      </c>
      <c r="K20" s="10" t="s">
        <v>1211</v>
      </c>
    </row>
    <row r="21" spans="1:11" ht="60">
      <c r="A21" s="8" t="s">
        <v>1150</v>
      </c>
      <c r="B21" s="8" t="s">
        <v>1232</v>
      </c>
      <c r="C21" s="8" t="s">
        <v>1227</v>
      </c>
      <c r="D21" s="10" t="s">
        <v>1210</v>
      </c>
      <c r="E21" s="10"/>
      <c r="F21" s="10" t="s">
        <v>1080</v>
      </c>
      <c r="G21" s="10">
        <v>168</v>
      </c>
      <c r="H21" s="10">
        <v>32</v>
      </c>
      <c r="I21" s="10" t="s">
        <v>1279</v>
      </c>
      <c r="J21" s="10" t="s">
        <v>1206</v>
      </c>
      <c r="K21" s="10" t="s">
        <v>1207</v>
      </c>
    </row>
    <row r="22" spans="1:11" ht="60">
      <c r="A22" s="8" t="s">
        <v>1151</v>
      </c>
      <c r="B22" s="8" t="s">
        <v>1246</v>
      </c>
      <c r="C22" s="8" t="s">
        <v>1240</v>
      </c>
      <c r="D22" s="10" t="s">
        <v>1210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1206</v>
      </c>
      <c r="K22" s="10" t="s">
        <v>1207</v>
      </c>
    </row>
    <row r="23" spans="1:11" ht="90">
      <c r="A23" s="8" t="s">
        <v>1261</v>
      </c>
      <c r="B23" s="8" t="s">
        <v>1262</v>
      </c>
      <c r="C23" s="8" t="s">
        <v>1263</v>
      </c>
      <c r="D23" s="10" t="s">
        <v>1171</v>
      </c>
      <c r="E23" s="10" t="s">
        <v>1172</v>
      </c>
      <c r="F23" s="10" t="s">
        <v>1264</v>
      </c>
      <c r="G23" s="10">
        <v>1</v>
      </c>
      <c r="H23" s="10">
        <v>51</v>
      </c>
      <c r="I23" s="10" t="s">
        <v>1277</v>
      </c>
      <c r="J23" s="10" t="s">
        <v>1260</v>
      </c>
      <c r="K23" s="10" t="s">
        <v>1096</v>
      </c>
    </row>
    <row r="24" spans="1:11" ht="135">
      <c r="A24" s="8" t="s">
        <v>1282</v>
      </c>
      <c r="B24" s="8" t="s">
        <v>1265</v>
      </c>
      <c r="C24" s="8" t="s">
        <v>1167</v>
      </c>
      <c r="D24" s="10" t="s">
        <v>1168</v>
      </c>
      <c r="E24" s="10"/>
      <c r="F24" s="10" t="s">
        <v>1264</v>
      </c>
      <c r="G24" s="10">
        <v>173</v>
      </c>
      <c r="H24" s="10">
        <v>52</v>
      </c>
      <c r="I24" s="10" t="s">
        <v>1277</v>
      </c>
      <c r="J24" s="10" t="s">
        <v>1260</v>
      </c>
      <c r="K24" s="10" t="s">
        <v>1096</v>
      </c>
    </row>
    <row r="25" spans="1:11" ht="45">
      <c r="A25" s="8" t="s">
        <v>1128</v>
      </c>
      <c r="B25" s="8" t="s">
        <v>1175</v>
      </c>
      <c r="C25" s="8" t="s">
        <v>1176</v>
      </c>
      <c r="D25" s="10" t="s">
        <v>1171</v>
      </c>
      <c r="E25" s="10" t="s">
        <v>1172</v>
      </c>
      <c r="F25" s="10" t="s">
        <v>1137</v>
      </c>
      <c r="G25" s="10">
        <v>15</v>
      </c>
      <c r="H25" s="10">
        <v>3</v>
      </c>
      <c r="I25" s="10" t="s">
        <v>1097</v>
      </c>
      <c r="J25" s="10" t="s">
        <v>1173</v>
      </c>
      <c r="K25" s="10" t="s">
        <v>1174</v>
      </c>
    </row>
    <row r="26" spans="1:11" ht="75">
      <c r="A26" s="8" t="s">
        <v>1274</v>
      </c>
      <c r="B26" s="8" t="s">
        <v>1166</v>
      </c>
      <c r="C26" s="8" t="s">
        <v>1167</v>
      </c>
      <c r="D26" s="10" t="s">
        <v>1168</v>
      </c>
      <c r="E26" s="10"/>
      <c r="F26" s="10" t="s">
        <v>1137</v>
      </c>
      <c r="G26" s="10">
        <v>48</v>
      </c>
      <c r="H26" s="10">
        <v>1</v>
      </c>
      <c r="I26" s="10" t="s">
        <v>1097</v>
      </c>
      <c r="J26" s="10" t="s">
        <v>1164</v>
      </c>
      <c r="K26" s="10" t="s">
        <v>1165</v>
      </c>
    </row>
    <row r="27" spans="1:11" ht="45">
      <c r="A27" s="8" t="s">
        <v>1131</v>
      </c>
      <c r="B27" s="8" t="s">
        <v>1218</v>
      </c>
      <c r="C27" s="8" t="s">
        <v>1176</v>
      </c>
      <c r="D27" s="10" t="s">
        <v>1171</v>
      </c>
      <c r="E27" s="10"/>
      <c r="F27" s="10" t="s">
        <v>1137</v>
      </c>
      <c r="G27" s="10">
        <v>107</v>
      </c>
      <c r="H27" s="10">
        <v>23</v>
      </c>
      <c r="I27" s="10" t="s">
        <v>1279</v>
      </c>
      <c r="J27" s="10" t="s">
        <v>1173</v>
      </c>
      <c r="K27" s="10" t="s">
        <v>1174</v>
      </c>
    </row>
    <row r="28" spans="1:11" ht="45">
      <c r="A28" s="8" t="s">
        <v>1132</v>
      </c>
      <c r="B28" s="8" t="s">
        <v>1251</v>
      </c>
      <c r="C28" s="8" t="s">
        <v>1176</v>
      </c>
      <c r="D28" s="10" t="s">
        <v>1171</v>
      </c>
      <c r="E28" s="10"/>
      <c r="F28" s="10" t="s">
        <v>1137</v>
      </c>
      <c r="G28" s="10">
        <v>108</v>
      </c>
      <c r="H28" s="10">
        <v>46</v>
      </c>
      <c r="I28" s="10" t="s">
        <v>1275</v>
      </c>
      <c r="J28" s="10" t="s">
        <v>1173</v>
      </c>
      <c r="K28" s="10" t="s">
        <v>1174</v>
      </c>
    </row>
    <row r="29" spans="1:11" ht="45">
      <c r="A29" s="8" t="s">
        <v>1133</v>
      </c>
      <c r="B29" s="8" t="s">
        <v>1248</v>
      </c>
      <c r="C29" s="8" t="s">
        <v>1176</v>
      </c>
      <c r="D29" s="10" t="s">
        <v>1171</v>
      </c>
      <c r="E29" s="10" t="s">
        <v>1172</v>
      </c>
      <c r="F29" s="10" t="s">
        <v>1137</v>
      </c>
      <c r="G29" s="10">
        <v>109</v>
      </c>
      <c r="H29" s="10">
        <v>43</v>
      </c>
      <c r="I29" s="10" t="s">
        <v>1098</v>
      </c>
      <c r="J29" s="10" t="s">
        <v>1173</v>
      </c>
      <c r="K29" s="10" t="s">
        <v>1174</v>
      </c>
    </row>
    <row r="30" spans="1:11" ht="45">
      <c r="A30" s="8" t="s">
        <v>1136</v>
      </c>
      <c r="B30" s="8" t="s">
        <v>1249</v>
      </c>
      <c r="C30" s="8" t="s">
        <v>1220</v>
      </c>
      <c r="D30" s="10" t="s">
        <v>1171</v>
      </c>
      <c r="E30" s="10"/>
      <c r="F30" s="10" t="s">
        <v>1137</v>
      </c>
      <c r="G30" s="10">
        <v>118</v>
      </c>
      <c r="H30" s="10">
        <v>44</v>
      </c>
      <c r="I30" s="10" t="s">
        <v>1098</v>
      </c>
      <c r="J30" s="10" t="s">
        <v>1173</v>
      </c>
      <c r="K30" s="10" t="s">
        <v>1174</v>
      </c>
    </row>
    <row r="31" spans="1:11" ht="45">
      <c r="A31" s="8" t="s">
        <v>1134</v>
      </c>
      <c r="B31" s="8" t="s">
        <v>1219</v>
      </c>
      <c r="C31" s="8" t="s">
        <v>1220</v>
      </c>
      <c r="D31" s="10" t="s">
        <v>1171</v>
      </c>
      <c r="E31" s="10"/>
      <c r="F31" s="10" t="s">
        <v>1137</v>
      </c>
      <c r="G31" s="10">
        <v>119</v>
      </c>
      <c r="H31" s="10">
        <v>24</v>
      </c>
      <c r="I31" s="10" t="s">
        <v>1279</v>
      </c>
      <c r="J31" s="10" t="s">
        <v>1173</v>
      </c>
      <c r="K31" s="10" t="s">
        <v>1174</v>
      </c>
    </row>
    <row r="32" spans="1:11" ht="45">
      <c r="A32" s="8" t="s">
        <v>1135</v>
      </c>
      <c r="B32" s="8" t="s">
        <v>1252</v>
      </c>
      <c r="C32" s="8" t="s">
        <v>1220</v>
      </c>
      <c r="D32" s="10" t="s">
        <v>1171</v>
      </c>
      <c r="E32" s="10"/>
      <c r="F32" s="10" t="s">
        <v>1137</v>
      </c>
      <c r="G32" s="10">
        <v>120</v>
      </c>
      <c r="H32" s="10">
        <v>47</v>
      </c>
      <c r="I32" s="10" t="s">
        <v>1275</v>
      </c>
      <c r="J32" s="10" t="s">
        <v>1173</v>
      </c>
      <c r="K32" s="10" t="s">
        <v>1174</v>
      </c>
    </row>
    <row r="33" spans="1:11" ht="45">
      <c r="A33" s="8" t="s">
        <v>1129</v>
      </c>
      <c r="B33" s="8" t="s">
        <v>1221</v>
      </c>
      <c r="C33" s="8" t="s">
        <v>1222</v>
      </c>
      <c r="D33" s="10" t="s">
        <v>1171</v>
      </c>
      <c r="E33" s="10"/>
      <c r="F33" s="10" t="s">
        <v>1137</v>
      </c>
      <c r="G33" s="10">
        <v>137</v>
      </c>
      <c r="H33" s="10">
        <v>25</v>
      </c>
      <c r="I33" s="10" t="s">
        <v>1279</v>
      </c>
      <c r="J33" s="10" t="s">
        <v>1173</v>
      </c>
      <c r="K33" s="10" t="s">
        <v>1174</v>
      </c>
    </row>
    <row r="34" spans="1:11" ht="45">
      <c r="A34" s="8" t="s">
        <v>1130</v>
      </c>
      <c r="B34" s="8" t="s">
        <v>1253</v>
      </c>
      <c r="C34" s="8" t="s">
        <v>1222</v>
      </c>
      <c r="D34" s="10" t="s">
        <v>1171</v>
      </c>
      <c r="E34" s="10"/>
      <c r="F34" s="10" t="s">
        <v>1137</v>
      </c>
      <c r="G34" s="10">
        <v>138</v>
      </c>
      <c r="H34" s="10">
        <v>48</v>
      </c>
      <c r="I34" s="10" t="s">
        <v>1275</v>
      </c>
      <c r="J34" s="10" t="s">
        <v>1173</v>
      </c>
      <c r="K34" s="10" t="s">
        <v>1174</v>
      </c>
    </row>
    <row r="35" spans="1:11" ht="45">
      <c r="A35" s="8" t="s">
        <v>1276</v>
      </c>
      <c r="B35" s="8" t="s">
        <v>1250</v>
      </c>
      <c r="C35" s="8" t="s">
        <v>1222</v>
      </c>
      <c r="D35" s="10" t="s">
        <v>1171</v>
      </c>
      <c r="E35" s="10"/>
      <c r="F35" s="10" t="s">
        <v>1137</v>
      </c>
      <c r="G35" s="10">
        <v>140</v>
      </c>
      <c r="H35" s="10">
        <v>45</v>
      </c>
      <c r="I35" s="10" t="s">
        <v>1098</v>
      </c>
      <c r="J35" s="10" t="s">
        <v>1173</v>
      </c>
      <c r="K35" s="10" t="s">
        <v>1174</v>
      </c>
    </row>
    <row r="36" spans="1:11" ht="60">
      <c r="A36" s="8" t="s">
        <v>1127</v>
      </c>
      <c r="B36" s="8" t="s">
        <v>1169</v>
      </c>
      <c r="C36" s="8" t="s">
        <v>1170</v>
      </c>
      <c r="D36" s="10" t="s">
        <v>1171</v>
      </c>
      <c r="E36" s="10" t="s">
        <v>1172</v>
      </c>
      <c r="F36" s="10" t="s">
        <v>1137</v>
      </c>
      <c r="G36" s="10">
        <v>161</v>
      </c>
      <c r="H36" s="10">
        <v>2</v>
      </c>
      <c r="I36" s="10" t="s">
        <v>1097</v>
      </c>
      <c r="J36" s="10" t="s">
        <v>1164</v>
      </c>
      <c r="K36" s="10" t="s">
        <v>1165</v>
      </c>
    </row>
    <row r="37" spans="1:11" ht="45">
      <c r="A37" s="16" t="s">
        <v>1093</v>
      </c>
      <c r="B37" s="8" t="s">
        <v>1198</v>
      </c>
      <c r="C37" s="8" t="s">
        <v>1197</v>
      </c>
      <c r="D37" s="10" t="s">
        <v>1171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1186</v>
      </c>
      <c r="K37" s="10" t="s">
        <v>1187</v>
      </c>
    </row>
    <row r="38" spans="1:11" ht="45">
      <c r="A38" s="16" t="s">
        <v>1094</v>
      </c>
      <c r="B38" s="8" t="s">
        <v>1200</v>
      </c>
      <c r="C38" s="8" t="s">
        <v>1201</v>
      </c>
      <c r="D38" s="10" t="s">
        <v>1171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1186</v>
      </c>
      <c r="K38" s="10" t="s">
        <v>1187</v>
      </c>
    </row>
    <row r="39" spans="1:11" ht="45">
      <c r="A39" s="16" t="s">
        <v>1092</v>
      </c>
      <c r="B39" s="8" t="s">
        <v>1196</v>
      </c>
      <c r="C39" s="8" t="s">
        <v>1197</v>
      </c>
      <c r="D39" s="10" t="s">
        <v>1171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1186</v>
      </c>
      <c r="K39" s="10" t="s">
        <v>1187</v>
      </c>
    </row>
    <row r="40" spans="1:11" ht="45">
      <c r="A40" s="16" t="s">
        <v>1089</v>
      </c>
      <c r="B40" s="8" t="s">
        <v>1202</v>
      </c>
      <c r="C40" s="8" t="s">
        <v>1203</v>
      </c>
      <c r="D40" s="10" t="s">
        <v>1171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1186</v>
      </c>
      <c r="K40" s="10" t="s">
        <v>1187</v>
      </c>
    </row>
    <row r="41" spans="1:11" ht="90">
      <c r="A41" s="16" t="s">
        <v>1090</v>
      </c>
      <c r="B41" s="8" t="s">
        <v>1238</v>
      </c>
      <c r="C41" s="8" t="s">
        <v>1239</v>
      </c>
      <c r="D41" s="10" t="s">
        <v>1171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1223</v>
      </c>
      <c r="K41" s="10" t="s">
        <v>1187</v>
      </c>
    </row>
    <row r="42" spans="1:11" ht="90">
      <c r="A42" s="16" t="s">
        <v>1091</v>
      </c>
      <c r="B42" s="8" t="s">
        <v>1224</v>
      </c>
      <c r="C42" s="8" t="s">
        <v>1225</v>
      </c>
      <c r="D42" s="10" t="s">
        <v>1171</v>
      </c>
      <c r="E42" s="10"/>
      <c r="F42" s="10" t="s">
        <v>1095</v>
      </c>
      <c r="G42" s="10">
        <v>54</v>
      </c>
      <c r="H42" s="10">
        <v>26</v>
      </c>
      <c r="I42" s="10" t="s">
        <v>1279</v>
      </c>
      <c r="J42" s="10" t="s">
        <v>1223</v>
      </c>
      <c r="K42" s="10" t="s">
        <v>1187</v>
      </c>
    </row>
    <row r="43" spans="1:11" ht="45">
      <c r="A43" s="16" t="s">
        <v>1083</v>
      </c>
      <c r="B43" s="13" t="s">
        <v>1190</v>
      </c>
      <c r="C43" s="8" t="s">
        <v>1189</v>
      </c>
      <c r="D43" s="10" t="s">
        <v>1171</v>
      </c>
      <c r="E43" s="10" t="s">
        <v>1172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1186</v>
      </c>
      <c r="K43" s="10" t="s">
        <v>1187</v>
      </c>
    </row>
    <row r="44" spans="1:11" ht="90">
      <c r="A44" s="16" t="s">
        <v>1084</v>
      </c>
      <c r="B44" s="13" t="s">
        <v>1191</v>
      </c>
      <c r="C44" s="8" t="s">
        <v>1189</v>
      </c>
      <c r="D44" s="10" t="s">
        <v>1171</v>
      </c>
      <c r="E44" s="10" t="s">
        <v>1172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1186</v>
      </c>
      <c r="K44" s="10" t="s">
        <v>1187</v>
      </c>
    </row>
    <row r="45" spans="1:11" ht="60">
      <c r="A45" s="15" t="s">
        <v>1088</v>
      </c>
      <c r="B45" s="13" t="s">
        <v>1254</v>
      </c>
      <c r="C45" s="8" t="s">
        <v>1255</v>
      </c>
      <c r="D45" s="10" t="s">
        <v>1256</v>
      </c>
      <c r="E45" s="14"/>
      <c r="F45" s="10" t="s">
        <v>1095</v>
      </c>
      <c r="G45" s="10">
        <v>123</v>
      </c>
      <c r="H45" s="10">
        <v>49</v>
      </c>
      <c r="I45" s="10" t="s">
        <v>1275</v>
      </c>
      <c r="J45" s="10" t="s">
        <v>1206</v>
      </c>
      <c r="K45" s="10" t="s">
        <v>1207</v>
      </c>
    </row>
    <row r="46" spans="1:11" ht="45">
      <c r="A46" s="15" t="s">
        <v>1087</v>
      </c>
      <c r="B46" s="8" t="s">
        <v>1199</v>
      </c>
      <c r="C46" s="8" t="s">
        <v>1193</v>
      </c>
      <c r="D46" s="10" t="s">
        <v>1194</v>
      </c>
      <c r="E46" s="10" t="s">
        <v>1172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1186</v>
      </c>
      <c r="K46" s="10" t="s">
        <v>1187</v>
      </c>
    </row>
    <row r="47" spans="1:11" ht="45">
      <c r="A47" s="16" t="s">
        <v>1085</v>
      </c>
      <c r="B47" s="13" t="s">
        <v>1195</v>
      </c>
      <c r="C47" s="8" t="s">
        <v>1193</v>
      </c>
      <c r="D47" s="10" t="s">
        <v>1194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1186</v>
      </c>
      <c r="K47" s="10" t="s">
        <v>1187</v>
      </c>
    </row>
    <row r="48" spans="1:11" ht="45">
      <c r="A48" s="16" t="s">
        <v>1086</v>
      </c>
      <c r="B48" s="13" t="s">
        <v>1192</v>
      </c>
      <c r="C48" s="8" t="s">
        <v>1193</v>
      </c>
      <c r="D48" s="10" t="s">
        <v>1194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1186</v>
      </c>
      <c r="K48" s="10" t="s">
        <v>1187</v>
      </c>
    </row>
    <row r="49" spans="1:11" ht="45">
      <c r="A49" s="15" t="s">
        <v>1082</v>
      </c>
      <c r="B49" s="13" t="s">
        <v>1188</v>
      </c>
      <c r="C49" s="8" t="s">
        <v>1189</v>
      </c>
      <c r="D49" s="10" t="s">
        <v>1171</v>
      </c>
      <c r="E49" s="10" t="s">
        <v>1172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1186</v>
      </c>
      <c r="K49" s="10" t="s">
        <v>1187</v>
      </c>
    </row>
    <row r="50" spans="1:11" ht="45">
      <c r="A50" s="8" t="s">
        <v>1123</v>
      </c>
      <c r="B50" s="8" t="s">
        <v>1123</v>
      </c>
      <c r="C50" s="8" t="s">
        <v>1152</v>
      </c>
      <c r="D50" s="10" t="s">
        <v>1168</v>
      </c>
      <c r="E50" s="10"/>
      <c r="F50" s="10" t="s">
        <v>1124</v>
      </c>
      <c r="G50" s="10">
        <v>31</v>
      </c>
      <c r="H50" s="10">
        <v>16</v>
      </c>
      <c r="I50" s="10" t="s">
        <v>1097</v>
      </c>
      <c r="J50" s="10" t="s">
        <v>1204</v>
      </c>
      <c r="K50" s="10" t="s">
        <v>1205</v>
      </c>
    </row>
    <row r="51" spans="1:11" ht="90">
      <c r="A51" s="8" t="s">
        <v>1156</v>
      </c>
      <c r="B51" s="8" t="s">
        <v>1266</v>
      </c>
      <c r="C51" s="8" t="s">
        <v>1267</v>
      </c>
      <c r="D51" s="10" t="s">
        <v>1171</v>
      </c>
      <c r="E51" s="10"/>
      <c r="F51" s="10" t="s">
        <v>1078</v>
      </c>
      <c r="G51" s="10">
        <v>2</v>
      </c>
      <c r="H51" s="10">
        <v>53</v>
      </c>
      <c r="I51" s="10" t="s">
        <v>1277</v>
      </c>
      <c r="J51" s="10" t="s">
        <v>1260</v>
      </c>
      <c r="K51" s="10" t="s">
        <v>1096</v>
      </c>
    </row>
    <row r="52" spans="1:11" ht="60">
      <c r="A52" s="8" t="s">
        <v>1272</v>
      </c>
      <c r="B52" s="8" t="s">
        <v>1216</v>
      </c>
      <c r="C52" s="8" t="s">
        <v>1217</v>
      </c>
      <c r="D52" s="10" t="s">
        <v>1171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1206</v>
      </c>
      <c r="K52" s="10" t="s">
        <v>1207</v>
      </c>
    </row>
    <row r="53" spans="1:11" ht="60">
      <c r="A53" s="8" t="s">
        <v>1076</v>
      </c>
      <c r="B53" s="8" t="s">
        <v>1233</v>
      </c>
      <c r="C53" s="8" t="s">
        <v>1234</v>
      </c>
      <c r="D53" s="10" t="s">
        <v>1171</v>
      </c>
      <c r="E53" s="10"/>
      <c r="F53" s="10" t="s">
        <v>1074</v>
      </c>
      <c r="G53" s="10">
        <v>151</v>
      </c>
      <c r="H53" s="10">
        <v>33</v>
      </c>
      <c r="I53" s="10" t="s">
        <v>1279</v>
      </c>
      <c r="J53" s="10" t="s">
        <v>1206</v>
      </c>
      <c r="K53" s="10" t="s">
        <v>1207</v>
      </c>
    </row>
    <row r="54" spans="1:11" ht="60">
      <c r="A54" s="8" t="s">
        <v>1077</v>
      </c>
      <c r="B54" s="8" t="s">
        <v>1247</v>
      </c>
      <c r="C54" s="8" t="s">
        <v>1234</v>
      </c>
      <c r="D54" s="10" t="s">
        <v>1171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1206</v>
      </c>
      <c r="K54" s="12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49C5DC-3B2C-4EF4-8168-19E9FF753D7D}"/>
</file>

<file path=customXml/itemProps2.xml><?xml version="1.0" encoding="utf-8"?>
<ds:datastoreItem xmlns:ds="http://schemas.openxmlformats.org/officeDocument/2006/customXml" ds:itemID="{C0F6B524-A4D1-4D90-AAB1-8FAB3D3E80A3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AE52B6E8-5AF6-4C47-82EA-453FA3B18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</cp:lastModifiedBy>
  <cp:lastPrinted>2023-03-08T14:34:18Z</cp:lastPrinted>
  <dcterms:created xsi:type="dcterms:W3CDTF">2022-12-26T14:57:33Z</dcterms:created>
  <dcterms:modified xsi:type="dcterms:W3CDTF">2023-08-03T14:43:49Z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